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L:\2019年预算执行情况及2020年预算草案的报告（12）--上会\"/>
    </mc:Choice>
  </mc:AlternateContent>
  <xr:revisionPtr revIDLastSave="0" documentId="13_ncr:1_{E2927E12-8612-4656-845B-0EF42BE20D72}" xr6:coauthVersionLast="45" xr6:coauthVersionMax="45" xr10:uidLastSave="{00000000-0000-0000-0000-000000000000}"/>
  <bookViews>
    <workbookView xWindow="-120" yWindow="-120" windowWidth="24240" windowHeight="13290" tabRatio="889" activeTab="13" xr2:uid="{00000000-000D-0000-FFFF-FFFF00000000}"/>
  </bookViews>
  <sheets>
    <sheet name="封面" sheetId="37" r:id="rId1"/>
    <sheet name="目录" sheetId="38" r:id="rId2"/>
    <sheet name="编制说明" sheetId="47" r:id="rId3"/>
    <sheet name="表1" sheetId="39" r:id="rId4"/>
    <sheet name="表2" sheetId="40" r:id="rId5"/>
    <sheet name="表3" sheetId="36" r:id="rId6"/>
    <sheet name="表4" sheetId="17" r:id="rId7"/>
    <sheet name="表5" sheetId="44" r:id="rId8"/>
    <sheet name="基金 表6" sheetId="41" r:id="rId9"/>
    <sheet name="基金 表7" sheetId="42" r:id="rId10"/>
    <sheet name="基金 表8" sheetId="31" r:id="rId11"/>
    <sheet name="基金 表9" sheetId="32" r:id="rId12"/>
    <sheet name="基金 表10" sheetId="33" r:id="rId13"/>
    <sheet name="基金 表11" sheetId="45" r:id="rId14"/>
    <sheet name="Sheet1" sheetId="43" state="hidden" r:id="rId15"/>
  </sheets>
  <definedNames>
    <definedName name="_xlnm._FilterDatabase" localSheetId="6" hidden="1">表4!$A$4:$K$1283</definedName>
    <definedName name="_xlnm._FilterDatabase" localSheetId="7" hidden="1">表5!$A$4:$H$63</definedName>
    <definedName name="_xlnm.Print_Area" localSheetId="5">表3!$A$1:$E$27</definedName>
    <definedName name="_xlnm.Print_Area" localSheetId="6">表4!$A$1:$H$1283</definedName>
    <definedName name="_xlnm.Print_Area" localSheetId="7">表5!$A$1:$C$63</definedName>
    <definedName name="_xlnm.Print_Area" localSheetId="12">'基金 表10'!$A$1:$D$29</definedName>
    <definedName name="_xlnm.Print_Area" localSheetId="13">'基金 表11'!$A$1:$L$27</definedName>
    <definedName name="_xlnm.Print_Area" localSheetId="9">'基金 表7'!$A$1:$F$13</definedName>
    <definedName name="_xlnm.Print_Area" localSheetId="1">目录!$A$1:$M$16</definedName>
    <definedName name="_xlnm.Print_Titles" localSheetId="5">表3!$1:$5</definedName>
    <definedName name="_xlnm.Print_Titles" localSheetId="6">表4!$1:$4</definedName>
    <definedName name="_xlnm.Print_Titles" localSheetId="7">表5!$1:$4</definedName>
    <definedName name="_xlnm.Print_Titles" localSheetId="12">'基金 表10'!$1:$5</definedName>
    <definedName name="_xlnm.Print_Titles" localSheetId="13">'基金 表11'!$1:$5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45" l="1"/>
  <c r="G7" i="45"/>
  <c r="H16" i="45"/>
  <c r="I8" i="45"/>
  <c r="I9" i="45"/>
  <c r="I10" i="45"/>
  <c r="I11" i="45"/>
  <c r="I12" i="45"/>
  <c r="I13" i="45"/>
  <c r="I14" i="45"/>
  <c r="I15" i="45"/>
  <c r="I17" i="45"/>
  <c r="I18" i="45"/>
  <c r="I19" i="45"/>
  <c r="I21" i="45"/>
  <c r="I23" i="45"/>
  <c r="I24" i="45"/>
  <c r="I25" i="45"/>
  <c r="I26" i="45"/>
  <c r="I27" i="45"/>
  <c r="J22" i="45"/>
  <c r="J20" i="45"/>
  <c r="J16" i="45"/>
  <c r="J7" i="45"/>
  <c r="F26" i="45"/>
  <c r="C26" i="45"/>
  <c r="H61" i="44"/>
  <c r="H63" i="44"/>
  <c r="H53" i="44"/>
  <c r="H54" i="44"/>
  <c r="H22" i="44"/>
  <c r="H24" i="44"/>
  <c r="H11" i="44"/>
  <c r="H12" i="44"/>
  <c r="H20" i="44"/>
  <c r="J6" i="45" l="1"/>
  <c r="B26" i="45"/>
  <c r="C7" i="33"/>
  <c r="C9" i="33"/>
  <c r="C15" i="33"/>
  <c r="E6" i="17"/>
  <c r="E52" i="44" l="1"/>
  <c r="G52" i="44" s="1"/>
  <c r="E51" i="44"/>
  <c r="G51" i="44" s="1"/>
  <c r="E50" i="44"/>
  <c r="G50" i="44" s="1"/>
  <c r="E62" i="44"/>
  <c r="G62" i="44" s="1"/>
  <c r="E63" i="44"/>
  <c r="F63" i="44" s="1"/>
  <c r="E7" i="44"/>
  <c r="F7" i="44" s="1"/>
  <c r="E8" i="44"/>
  <c r="F8" i="44" s="1"/>
  <c r="E9" i="44"/>
  <c r="F9" i="44" s="1"/>
  <c r="E10" i="44"/>
  <c r="G10" i="44" s="1"/>
  <c r="E11" i="44"/>
  <c r="F11" i="44" s="1"/>
  <c r="E12" i="44"/>
  <c r="G12" i="44" s="1"/>
  <c r="E13" i="44"/>
  <c r="F13" i="44" s="1"/>
  <c r="E14" i="44"/>
  <c r="G14" i="44" s="1"/>
  <c r="E15" i="44"/>
  <c r="F15" i="44" s="1"/>
  <c r="E16" i="44"/>
  <c r="F16" i="44" s="1"/>
  <c r="E17" i="44"/>
  <c r="F17" i="44" s="1"/>
  <c r="E18" i="44"/>
  <c r="G18" i="44" s="1"/>
  <c r="E19" i="44"/>
  <c r="F19" i="44" s="1"/>
  <c r="E20" i="44"/>
  <c r="G20" i="44" s="1"/>
  <c r="E21" i="44"/>
  <c r="F21" i="44" s="1"/>
  <c r="E22" i="44"/>
  <c r="G22" i="44" s="1"/>
  <c r="E23" i="44"/>
  <c r="F23" i="44" s="1"/>
  <c r="E24" i="44"/>
  <c r="G24" i="44" s="1"/>
  <c r="E25" i="44"/>
  <c r="F25" i="44" s="1"/>
  <c r="E26" i="44"/>
  <c r="G26" i="44" s="1"/>
  <c r="E27" i="44"/>
  <c r="F27" i="44" s="1"/>
  <c r="E28" i="44"/>
  <c r="G28" i="44" s="1"/>
  <c r="E29" i="44"/>
  <c r="F29" i="44" s="1"/>
  <c r="E30" i="44"/>
  <c r="G30" i="44" s="1"/>
  <c r="E31" i="44"/>
  <c r="F31" i="44" s="1"/>
  <c r="E32" i="44"/>
  <c r="G32" i="44" s="1"/>
  <c r="E33" i="44"/>
  <c r="F33" i="44" s="1"/>
  <c r="E34" i="44"/>
  <c r="G34" i="44" s="1"/>
  <c r="E35" i="44"/>
  <c r="F35" i="44" s="1"/>
  <c r="E36" i="44"/>
  <c r="G36" i="44" s="1"/>
  <c r="E37" i="44"/>
  <c r="F37" i="44" s="1"/>
  <c r="E38" i="44"/>
  <c r="G38" i="44" s="1"/>
  <c r="E39" i="44"/>
  <c r="F39" i="44" s="1"/>
  <c r="E40" i="44"/>
  <c r="G40" i="44" s="1"/>
  <c r="E41" i="44"/>
  <c r="F41" i="44" s="1"/>
  <c r="E42" i="44"/>
  <c r="G42" i="44" s="1"/>
  <c r="E43" i="44"/>
  <c r="F43" i="44" s="1"/>
  <c r="E44" i="44"/>
  <c r="G44" i="44" s="1"/>
  <c r="E45" i="44"/>
  <c r="F45" i="44" s="1"/>
  <c r="E46" i="44"/>
  <c r="G46" i="44" s="1"/>
  <c r="E47" i="44"/>
  <c r="F47" i="44" s="1"/>
  <c r="E48" i="44"/>
  <c r="G48" i="44" s="1"/>
  <c r="E49" i="44"/>
  <c r="F49" i="44" s="1"/>
  <c r="E53" i="44"/>
  <c r="G53" i="44" s="1"/>
  <c r="E54" i="44"/>
  <c r="F54" i="44" s="1"/>
  <c r="E55" i="44"/>
  <c r="G55" i="44" s="1"/>
  <c r="E56" i="44"/>
  <c r="F56" i="44" s="1"/>
  <c r="E57" i="44"/>
  <c r="G57" i="44" s="1"/>
  <c r="E58" i="44"/>
  <c r="F58" i="44" s="1"/>
  <c r="E59" i="44"/>
  <c r="F59" i="44" s="1"/>
  <c r="E60" i="44"/>
  <c r="F60" i="44" s="1"/>
  <c r="E61" i="44"/>
  <c r="G61" i="44" s="1"/>
  <c r="E6" i="44"/>
  <c r="F6" i="44" s="1"/>
  <c r="F12" i="44" l="1"/>
  <c r="G8" i="44"/>
  <c r="F28" i="44"/>
  <c r="F24" i="44"/>
  <c r="F20" i="44"/>
  <c r="G16" i="44"/>
  <c r="F32" i="44"/>
  <c r="F62" i="44"/>
  <c r="F48" i="44"/>
  <c r="F40" i="44"/>
  <c r="G60" i="44"/>
  <c r="F61" i="44"/>
  <c r="F46" i="44"/>
  <c r="F38" i="44"/>
  <c r="F30" i="44"/>
  <c r="F22" i="44"/>
  <c r="F14" i="44"/>
  <c r="G6" i="44"/>
  <c r="G59" i="44"/>
  <c r="G45" i="44"/>
  <c r="G37" i="44"/>
  <c r="G29" i="44"/>
  <c r="G21" i="44"/>
  <c r="G13" i="44"/>
  <c r="F44" i="44"/>
  <c r="F36" i="44"/>
  <c r="G63" i="44"/>
  <c r="G56" i="44"/>
  <c r="F57" i="44"/>
  <c r="F42" i="44"/>
  <c r="F34" i="44"/>
  <c r="F26" i="44"/>
  <c r="F18" i="44"/>
  <c r="F10" i="44"/>
  <c r="G49" i="44"/>
  <c r="G41" i="44"/>
  <c r="G33" i="44"/>
  <c r="G25" i="44"/>
  <c r="G17" i="44"/>
  <c r="G9" i="44"/>
  <c r="F55" i="44"/>
  <c r="F53" i="44"/>
  <c r="G58" i="44"/>
  <c r="G54" i="44"/>
  <c r="G47" i="44"/>
  <c r="G43" i="44"/>
  <c r="G39" i="44"/>
  <c r="G35" i="44"/>
  <c r="G31" i="44"/>
  <c r="G27" i="44"/>
  <c r="G23" i="44"/>
  <c r="G19" i="44"/>
  <c r="G15" i="44"/>
  <c r="G11" i="44"/>
  <c r="G7" i="44"/>
  <c r="F50" i="44"/>
  <c r="F51" i="44"/>
  <c r="F52" i="44"/>
  <c r="B10" i="44" l="1"/>
  <c r="B19" i="44"/>
  <c r="B35" i="44"/>
  <c r="B54" i="44"/>
  <c r="B21" i="44"/>
  <c r="B44" i="44"/>
  <c r="B18" i="44"/>
  <c r="B46" i="44"/>
  <c r="B62" i="44"/>
  <c r="B63" i="44"/>
  <c r="B7" i="44"/>
  <c r="B6" i="44"/>
  <c r="B23" i="44"/>
  <c r="B39" i="44"/>
  <c r="B58" i="44"/>
  <c r="B29" i="44"/>
  <c r="B33" i="44"/>
  <c r="B34" i="44"/>
  <c r="B51" i="44"/>
  <c r="B32" i="44"/>
  <c r="B25" i="44"/>
  <c r="B30" i="44"/>
  <c r="B36" i="44"/>
  <c r="B14" i="44"/>
  <c r="B61" i="44"/>
  <c r="B56" i="44"/>
  <c r="B24" i="44"/>
  <c r="B59" i="44"/>
  <c r="B17" i="44"/>
  <c r="B11" i="44"/>
  <c r="B27" i="44"/>
  <c r="B43" i="44"/>
  <c r="B52" i="44"/>
  <c r="B37" i="44"/>
  <c r="B49" i="44"/>
  <c r="B53" i="44"/>
  <c r="B8" i="44"/>
  <c r="B40" i="44"/>
  <c r="B41" i="44"/>
  <c r="B42" i="44"/>
  <c r="B50" i="44"/>
  <c r="B26" i="44"/>
  <c r="B28" i="44"/>
  <c r="B22" i="44"/>
  <c r="B12" i="44"/>
  <c r="B15" i="44"/>
  <c r="B31" i="44"/>
  <c r="B47" i="44"/>
  <c r="B13" i="44"/>
  <c r="B45" i="44"/>
  <c r="B20" i="44"/>
  <c r="B16" i="44"/>
  <c r="B48" i="44"/>
  <c r="B60" i="44"/>
  <c r="B57" i="44"/>
  <c r="B9" i="44"/>
  <c r="B38" i="44"/>
  <c r="B55" i="44"/>
  <c r="B5" i="44" l="1"/>
  <c r="C13" i="36" l="1"/>
  <c r="C6" i="40" l="1"/>
  <c r="J7" i="17" l="1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J230" i="17"/>
  <c r="J231" i="17"/>
  <c r="J232" i="17"/>
  <c r="J233" i="17"/>
  <c r="J234" i="17"/>
  <c r="J235" i="17"/>
  <c r="J236" i="17"/>
  <c r="J237" i="17"/>
  <c r="J238" i="17"/>
  <c r="J239" i="17"/>
  <c r="J240" i="17"/>
  <c r="J241" i="17"/>
  <c r="J242" i="17"/>
  <c r="J243" i="17"/>
  <c r="J244" i="17"/>
  <c r="J245" i="17"/>
  <c r="J246" i="17"/>
  <c r="J247" i="17"/>
  <c r="J248" i="17"/>
  <c r="J249" i="17"/>
  <c r="J250" i="17"/>
  <c r="J251" i="17"/>
  <c r="J252" i="17"/>
  <c r="J253" i="17"/>
  <c r="J254" i="17"/>
  <c r="J255" i="17"/>
  <c r="J256" i="17"/>
  <c r="J257" i="17"/>
  <c r="J258" i="17"/>
  <c r="J259" i="17"/>
  <c r="J260" i="17"/>
  <c r="J261" i="17"/>
  <c r="J262" i="17"/>
  <c r="J263" i="17"/>
  <c r="J264" i="17"/>
  <c r="J265" i="17"/>
  <c r="J266" i="17"/>
  <c r="J267" i="17"/>
  <c r="J268" i="17"/>
  <c r="J269" i="17"/>
  <c r="J270" i="17"/>
  <c r="J271" i="17"/>
  <c r="J272" i="17"/>
  <c r="J273" i="17"/>
  <c r="J274" i="17"/>
  <c r="J275" i="17"/>
  <c r="J276" i="17"/>
  <c r="J277" i="17"/>
  <c r="J278" i="17"/>
  <c r="J279" i="17"/>
  <c r="J280" i="17"/>
  <c r="J281" i="17"/>
  <c r="J282" i="17"/>
  <c r="J283" i="17"/>
  <c r="J284" i="17"/>
  <c r="J285" i="17"/>
  <c r="J286" i="17"/>
  <c r="J287" i="17"/>
  <c r="J288" i="17"/>
  <c r="J289" i="17"/>
  <c r="J290" i="17"/>
  <c r="J291" i="17"/>
  <c r="J292" i="17"/>
  <c r="J293" i="17"/>
  <c r="J294" i="17"/>
  <c r="J295" i="17"/>
  <c r="J296" i="17"/>
  <c r="J297" i="17"/>
  <c r="J298" i="17"/>
  <c r="J299" i="17"/>
  <c r="J300" i="17"/>
  <c r="J301" i="17"/>
  <c r="J302" i="17"/>
  <c r="J303" i="17"/>
  <c r="J304" i="17"/>
  <c r="J305" i="17"/>
  <c r="J306" i="17"/>
  <c r="J307" i="17"/>
  <c r="J308" i="17"/>
  <c r="J309" i="17"/>
  <c r="J310" i="17"/>
  <c r="J311" i="17"/>
  <c r="J312" i="17"/>
  <c r="J313" i="17"/>
  <c r="J314" i="17"/>
  <c r="J315" i="17"/>
  <c r="J316" i="17"/>
  <c r="J317" i="17"/>
  <c r="J318" i="17"/>
  <c r="J319" i="17"/>
  <c r="J320" i="17"/>
  <c r="J321" i="17"/>
  <c r="J322" i="17"/>
  <c r="J323" i="17"/>
  <c r="J324" i="17"/>
  <c r="J325" i="17"/>
  <c r="J326" i="17"/>
  <c r="J327" i="17"/>
  <c r="J328" i="17"/>
  <c r="J329" i="17"/>
  <c r="J330" i="17"/>
  <c r="J331" i="17"/>
  <c r="J332" i="17"/>
  <c r="J333" i="17"/>
  <c r="J334" i="17"/>
  <c r="J335" i="17"/>
  <c r="J336" i="17"/>
  <c r="J337" i="17"/>
  <c r="J338" i="17"/>
  <c r="J339" i="17"/>
  <c r="J340" i="17"/>
  <c r="J341" i="17"/>
  <c r="J342" i="17"/>
  <c r="J343" i="17"/>
  <c r="J344" i="17"/>
  <c r="J345" i="17"/>
  <c r="J346" i="17"/>
  <c r="J347" i="17"/>
  <c r="J348" i="17"/>
  <c r="J349" i="17"/>
  <c r="J350" i="17"/>
  <c r="J351" i="17"/>
  <c r="J352" i="17"/>
  <c r="J353" i="17"/>
  <c r="J354" i="17"/>
  <c r="J355" i="17"/>
  <c r="J356" i="17"/>
  <c r="J357" i="17"/>
  <c r="J358" i="17"/>
  <c r="J359" i="17"/>
  <c r="J360" i="17"/>
  <c r="J361" i="17"/>
  <c r="J362" i="17"/>
  <c r="J363" i="17"/>
  <c r="J364" i="17"/>
  <c r="J365" i="17"/>
  <c r="J366" i="17"/>
  <c r="J367" i="17"/>
  <c r="J368" i="17"/>
  <c r="J369" i="17"/>
  <c r="J370" i="17"/>
  <c r="J371" i="17"/>
  <c r="J372" i="17"/>
  <c r="J373" i="17"/>
  <c r="J374" i="17"/>
  <c r="J375" i="17"/>
  <c r="J376" i="17"/>
  <c r="J377" i="17"/>
  <c r="J378" i="17"/>
  <c r="J379" i="17"/>
  <c r="J380" i="17"/>
  <c r="J381" i="17"/>
  <c r="J382" i="17"/>
  <c r="J383" i="17"/>
  <c r="J384" i="17"/>
  <c r="J385" i="17"/>
  <c r="J386" i="17"/>
  <c r="J387" i="17"/>
  <c r="J388" i="17"/>
  <c r="J389" i="17"/>
  <c r="J390" i="17"/>
  <c r="J391" i="17"/>
  <c r="J392" i="17"/>
  <c r="J393" i="17"/>
  <c r="J394" i="17"/>
  <c r="J395" i="17"/>
  <c r="J396" i="17"/>
  <c r="J397" i="17"/>
  <c r="J398" i="17"/>
  <c r="J399" i="17"/>
  <c r="J400" i="17"/>
  <c r="J401" i="17"/>
  <c r="J402" i="17"/>
  <c r="J403" i="17"/>
  <c r="J404" i="17"/>
  <c r="J405" i="17"/>
  <c r="J406" i="17"/>
  <c r="J407" i="17"/>
  <c r="J408" i="17"/>
  <c r="J409" i="17"/>
  <c r="J410" i="17"/>
  <c r="J411" i="17"/>
  <c r="J412" i="17"/>
  <c r="J413" i="17"/>
  <c r="J414" i="17"/>
  <c r="J415" i="17"/>
  <c r="J416" i="17"/>
  <c r="J417" i="17"/>
  <c r="J418" i="17"/>
  <c r="J419" i="17"/>
  <c r="J420" i="17"/>
  <c r="J421" i="17"/>
  <c r="J422" i="17"/>
  <c r="J423" i="17"/>
  <c r="J424" i="17"/>
  <c r="J425" i="17"/>
  <c r="J426" i="17"/>
  <c r="J427" i="17"/>
  <c r="J428" i="17"/>
  <c r="J429" i="17"/>
  <c r="J430" i="17"/>
  <c r="J431" i="17"/>
  <c r="J432" i="17"/>
  <c r="J433" i="17"/>
  <c r="J434" i="17"/>
  <c r="J435" i="17"/>
  <c r="J436" i="17"/>
  <c r="J437" i="17"/>
  <c r="J438" i="17"/>
  <c r="J439" i="17"/>
  <c r="J440" i="17"/>
  <c r="J441" i="17"/>
  <c r="J442" i="17"/>
  <c r="J443" i="17"/>
  <c r="J444" i="17"/>
  <c r="J445" i="17"/>
  <c r="J446" i="17"/>
  <c r="J447" i="17"/>
  <c r="J448" i="17"/>
  <c r="J449" i="17"/>
  <c r="J450" i="17"/>
  <c r="J451" i="17"/>
  <c r="J452" i="17"/>
  <c r="J453" i="17"/>
  <c r="J454" i="17"/>
  <c r="J455" i="17"/>
  <c r="J456" i="17"/>
  <c r="J457" i="17"/>
  <c r="J458" i="17"/>
  <c r="J459" i="17"/>
  <c r="J460" i="17"/>
  <c r="J461" i="17"/>
  <c r="J462" i="17"/>
  <c r="J463" i="17"/>
  <c r="J464" i="17"/>
  <c r="J465" i="17"/>
  <c r="J466" i="17"/>
  <c r="J467" i="17"/>
  <c r="J468" i="17"/>
  <c r="J469" i="17"/>
  <c r="J470" i="17"/>
  <c r="J471" i="17"/>
  <c r="J472" i="17"/>
  <c r="J473" i="17"/>
  <c r="J474" i="17"/>
  <c r="J475" i="17"/>
  <c r="J476" i="17"/>
  <c r="J477" i="17"/>
  <c r="J478" i="17"/>
  <c r="J479" i="17"/>
  <c r="J480" i="17"/>
  <c r="J481" i="17"/>
  <c r="J482" i="17"/>
  <c r="J483" i="17"/>
  <c r="J484" i="17"/>
  <c r="J485" i="17"/>
  <c r="J486" i="17"/>
  <c r="J487" i="17"/>
  <c r="J488" i="17"/>
  <c r="J489" i="17"/>
  <c r="J490" i="17"/>
  <c r="J491" i="17"/>
  <c r="J492" i="17"/>
  <c r="J493" i="17"/>
  <c r="J494" i="17"/>
  <c r="J495" i="17"/>
  <c r="J496" i="17"/>
  <c r="J497" i="17"/>
  <c r="J498" i="17"/>
  <c r="J499" i="17"/>
  <c r="J500" i="17"/>
  <c r="J501" i="17"/>
  <c r="J502" i="17"/>
  <c r="J503" i="17"/>
  <c r="J504" i="17"/>
  <c r="J505" i="17"/>
  <c r="J506" i="17"/>
  <c r="J507" i="17"/>
  <c r="J508" i="17"/>
  <c r="J509" i="17"/>
  <c r="J510" i="17"/>
  <c r="J511" i="17"/>
  <c r="J512" i="17"/>
  <c r="J513" i="17"/>
  <c r="J514" i="17"/>
  <c r="J515" i="17"/>
  <c r="J516" i="17"/>
  <c r="J517" i="17"/>
  <c r="J518" i="17"/>
  <c r="J519" i="17"/>
  <c r="J520" i="17"/>
  <c r="J521" i="17"/>
  <c r="J522" i="17"/>
  <c r="J523" i="17"/>
  <c r="J524" i="17"/>
  <c r="J525" i="17"/>
  <c r="J526" i="17"/>
  <c r="J527" i="17"/>
  <c r="J528" i="17"/>
  <c r="J529" i="17"/>
  <c r="J530" i="17"/>
  <c r="J531" i="17"/>
  <c r="J532" i="17"/>
  <c r="J533" i="17"/>
  <c r="J534" i="17"/>
  <c r="J535" i="17"/>
  <c r="J536" i="17"/>
  <c r="J537" i="17"/>
  <c r="J538" i="17"/>
  <c r="J539" i="17"/>
  <c r="J540" i="17"/>
  <c r="J541" i="17"/>
  <c r="J542" i="17"/>
  <c r="J543" i="17"/>
  <c r="J544" i="17"/>
  <c r="J545" i="17"/>
  <c r="J546" i="17"/>
  <c r="J547" i="17"/>
  <c r="J548" i="17"/>
  <c r="J549" i="17"/>
  <c r="J550" i="17"/>
  <c r="J551" i="17"/>
  <c r="J552" i="17"/>
  <c r="J553" i="17"/>
  <c r="J554" i="17"/>
  <c r="J555" i="17"/>
  <c r="J556" i="17"/>
  <c r="J557" i="17"/>
  <c r="J558" i="17"/>
  <c r="J559" i="17"/>
  <c r="J560" i="17"/>
  <c r="J561" i="17"/>
  <c r="J562" i="17"/>
  <c r="J563" i="17"/>
  <c r="J564" i="17"/>
  <c r="J565" i="17"/>
  <c r="J566" i="17"/>
  <c r="J567" i="17"/>
  <c r="J568" i="17"/>
  <c r="J569" i="17"/>
  <c r="J570" i="17"/>
  <c r="J571" i="17"/>
  <c r="J572" i="17"/>
  <c r="J573" i="17"/>
  <c r="J574" i="17"/>
  <c r="J575" i="17"/>
  <c r="J576" i="17"/>
  <c r="J577" i="17"/>
  <c r="J578" i="17"/>
  <c r="J579" i="17"/>
  <c r="J580" i="17"/>
  <c r="J581" i="17"/>
  <c r="J582" i="17"/>
  <c r="J583" i="17"/>
  <c r="J584" i="17"/>
  <c r="J585" i="17"/>
  <c r="J586" i="17"/>
  <c r="J587" i="17"/>
  <c r="J588" i="17"/>
  <c r="J589" i="17"/>
  <c r="J590" i="17"/>
  <c r="J591" i="17"/>
  <c r="J592" i="17"/>
  <c r="J593" i="17"/>
  <c r="J594" i="17"/>
  <c r="J595" i="17"/>
  <c r="J596" i="17"/>
  <c r="J597" i="17"/>
  <c r="J598" i="17"/>
  <c r="J599" i="17"/>
  <c r="J600" i="17"/>
  <c r="J601" i="17"/>
  <c r="J602" i="17"/>
  <c r="J603" i="17"/>
  <c r="J604" i="17"/>
  <c r="J605" i="17"/>
  <c r="J606" i="17"/>
  <c r="J607" i="17"/>
  <c r="J608" i="17"/>
  <c r="J609" i="17"/>
  <c r="J610" i="17"/>
  <c r="J611" i="17"/>
  <c r="J612" i="17"/>
  <c r="J613" i="17"/>
  <c r="J614" i="17"/>
  <c r="J615" i="17"/>
  <c r="J616" i="17"/>
  <c r="J617" i="17"/>
  <c r="J618" i="17"/>
  <c r="J619" i="17"/>
  <c r="J620" i="17"/>
  <c r="J621" i="17"/>
  <c r="J622" i="17"/>
  <c r="J623" i="17"/>
  <c r="J624" i="17"/>
  <c r="J625" i="17"/>
  <c r="J626" i="17"/>
  <c r="J627" i="17"/>
  <c r="J628" i="17"/>
  <c r="J629" i="17"/>
  <c r="J630" i="17"/>
  <c r="J631" i="17"/>
  <c r="J632" i="17"/>
  <c r="J633" i="17"/>
  <c r="J634" i="17"/>
  <c r="J635" i="17"/>
  <c r="J636" i="17"/>
  <c r="J637" i="17"/>
  <c r="J638" i="17"/>
  <c r="J639" i="17"/>
  <c r="J640" i="17"/>
  <c r="J641" i="17"/>
  <c r="J642" i="17"/>
  <c r="J643" i="17"/>
  <c r="J644" i="17"/>
  <c r="J645" i="17"/>
  <c r="J646" i="17"/>
  <c r="J647" i="17"/>
  <c r="J648" i="17"/>
  <c r="J649" i="17"/>
  <c r="J650" i="17"/>
  <c r="J651" i="17"/>
  <c r="J652" i="17"/>
  <c r="J653" i="17"/>
  <c r="J654" i="17"/>
  <c r="J655" i="17"/>
  <c r="J656" i="17"/>
  <c r="J657" i="17"/>
  <c r="J658" i="17"/>
  <c r="J659" i="17"/>
  <c r="J660" i="17"/>
  <c r="J661" i="17"/>
  <c r="J662" i="17"/>
  <c r="J663" i="17"/>
  <c r="J664" i="17"/>
  <c r="J665" i="17"/>
  <c r="J666" i="17"/>
  <c r="J667" i="17"/>
  <c r="J668" i="17"/>
  <c r="J669" i="17"/>
  <c r="J670" i="17"/>
  <c r="J671" i="17"/>
  <c r="J672" i="17"/>
  <c r="J673" i="17"/>
  <c r="J674" i="17"/>
  <c r="J675" i="17"/>
  <c r="J676" i="17"/>
  <c r="J677" i="17"/>
  <c r="J678" i="17"/>
  <c r="J679" i="17"/>
  <c r="J680" i="17"/>
  <c r="J681" i="17"/>
  <c r="J682" i="17"/>
  <c r="J683" i="17"/>
  <c r="J684" i="17"/>
  <c r="J685" i="17"/>
  <c r="J686" i="17"/>
  <c r="J687" i="17"/>
  <c r="J688" i="17"/>
  <c r="J689" i="17"/>
  <c r="J690" i="17"/>
  <c r="J691" i="17"/>
  <c r="J692" i="17"/>
  <c r="J693" i="17"/>
  <c r="J694" i="17"/>
  <c r="J695" i="17"/>
  <c r="J696" i="17"/>
  <c r="J697" i="17"/>
  <c r="J698" i="17"/>
  <c r="J699" i="17"/>
  <c r="J700" i="17"/>
  <c r="J701" i="17"/>
  <c r="J702" i="17"/>
  <c r="J703" i="17"/>
  <c r="J704" i="17"/>
  <c r="J705" i="17"/>
  <c r="J706" i="17"/>
  <c r="J707" i="17"/>
  <c r="J708" i="17"/>
  <c r="J709" i="17"/>
  <c r="J710" i="17"/>
  <c r="J711" i="17"/>
  <c r="J712" i="17"/>
  <c r="J713" i="17"/>
  <c r="J714" i="17"/>
  <c r="J715" i="17"/>
  <c r="J716" i="17"/>
  <c r="J717" i="17"/>
  <c r="J718" i="17"/>
  <c r="J719" i="17"/>
  <c r="J720" i="17"/>
  <c r="J721" i="17"/>
  <c r="J722" i="17"/>
  <c r="J723" i="17"/>
  <c r="J724" i="17"/>
  <c r="J725" i="17"/>
  <c r="J726" i="17"/>
  <c r="J727" i="17"/>
  <c r="J728" i="17"/>
  <c r="J729" i="17"/>
  <c r="J730" i="17"/>
  <c r="J731" i="17"/>
  <c r="J732" i="17"/>
  <c r="J733" i="17"/>
  <c r="J734" i="17"/>
  <c r="J735" i="17"/>
  <c r="J736" i="17"/>
  <c r="J737" i="17"/>
  <c r="J738" i="17"/>
  <c r="J739" i="17"/>
  <c r="J740" i="17"/>
  <c r="J741" i="17"/>
  <c r="J742" i="17"/>
  <c r="J743" i="17"/>
  <c r="J744" i="17"/>
  <c r="J745" i="17"/>
  <c r="J746" i="17"/>
  <c r="J747" i="17"/>
  <c r="J748" i="17"/>
  <c r="J749" i="17"/>
  <c r="J750" i="17"/>
  <c r="J751" i="17"/>
  <c r="J752" i="17"/>
  <c r="J753" i="17"/>
  <c r="J754" i="17"/>
  <c r="J755" i="17"/>
  <c r="J756" i="17"/>
  <c r="J757" i="17"/>
  <c r="J758" i="17"/>
  <c r="J759" i="17"/>
  <c r="J760" i="17"/>
  <c r="J761" i="17"/>
  <c r="J762" i="17"/>
  <c r="J763" i="17"/>
  <c r="J764" i="17"/>
  <c r="J765" i="17"/>
  <c r="J766" i="17"/>
  <c r="J767" i="17"/>
  <c r="J768" i="17"/>
  <c r="J769" i="17"/>
  <c r="J770" i="17"/>
  <c r="J771" i="17"/>
  <c r="J772" i="17"/>
  <c r="J773" i="17"/>
  <c r="J774" i="17"/>
  <c r="J775" i="17"/>
  <c r="J776" i="17"/>
  <c r="J777" i="17"/>
  <c r="J778" i="17"/>
  <c r="J779" i="17"/>
  <c r="J780" i="17"/>
  <c r="J781" i="17"/>
  <c r="J782" i="17"/>
  <c r="J783" i="17"/>
  <c r="J784" i="17"/>
  <c r="J785" i="17"/>
  <c r="J786" i="17"/>
  <c r="J787" i="17"/>
  <c r="J788" i="17"/>
  <c r="J789" i="17"/>
  <c r="J790" i="17"/>
  <c r="J791" i="17"/>
  <c r="J792" i="17"/>
  <c r="J793" i="17"/>
  <c r="J794" i="17"/>
  <c r="J795" i="17"/>
  <c r="J796" i="17"/>
  <c r="J797" i="17"/>
  <c r="J798" i="17"/>
  <c r="J799" i="17"/>
  <c r="J800" i="17"/>
  <c r="J801" i="17"/>
  <c r="J802" i="17"/>
  <c r="J803" i="17"/>
  <c r="J804" i="17"/>
  <c r="J805" i="17"/>
  <c r="J806" i="17"/>
  <c r="J807" i="17"/>
  <c r="J808" i="17"/>
  <c r="J809" i="17"/>
  <c r="J810" i="17"/>
  <c r="J811" i="17"/>
  <c r="J812" i="17"/>
  <c r="J813" i="17"/>
  <c r="J814" i="17"/>
  <c r="J815" i="17"/>
  <c r="J816" i="17"/>
  <c r="J817" i="17"/>
  <c r="J818" i="17"/>
  <c r="J819" i="17"/>
  <c r="J820" i="17"/>
  <c r="J821" i="17"/>
  <c r="J822" i="17"/>
  <c r="J823" i="17"/>
  <c r="J824" i="17"/>
  <c r="J825" i="17"/>
  <c r="J826" i="17"/>
  <c r="J827" i="17"/>
  <c r="J828" i="17"/>
  <c r="J829" i="17"/>
  <c r="J830" i="17"/>
  <c r="J831" i="17"/>
  <c r="J832" i="17"/>
  <c r="J833" i="17"/>
  <c r="J834" i="17"/>
  <c r="J835" i="17"/>
  <c r="J836" i="17"/>
  <c r="J837" i="17"/>
  <c r="J838" i="17"/>
  <c r="J839" i="17"/>
  <c r="J840" i="17"/>
  <c r="J841" i="17"/>
  <c r="J842" i="17"/>
  <c r="J843" i="17"/>
  <c r="J844" i="17"/>
  <c r="J845" i="17"/>
  <c r="J846" i="17"/>
  <c r="J847" i="17"/>
  <c r="J848" i="17"/>
  <c r="J849" i="17"/>
  <c r="J850" i="17"/>
  <c r="J851" i="17"/>
  <c r="J852" i="17"/>
  <c r="J853" i="17"/>
  <c r="J854" i="17"/>
  <c r="J855" i="17"/>
  <c r="J856" i="17"/>
  <c r="J857" i="17"/>
  <c r="J858" i="17"/>
  <c r="J859" i="17"/>
  <c r="J860" i="17"/>
  <c r="J861" i="17"/>
  <c r="J862" i="17"/>
  <c r="J863" i="17"/>
  <c r="J864" i="17"/>
  <c r="J865" i="17"/>
  <c r="J866" i="17"/>
  <c r="J867" i="17"/>
  <c r="J868" i="17"/>
  <c r="J869" i="17"/>
  <c r="J870" i="17"/>
  <c r="J871" i="17"/>
  <c r="J872" i="17"/>
  <c r="J873" i="17"/>
  <c r="J874" i="17"/>
  <c r="J875" i="17"/>
  <c r="J876" i="17"/>
  <c r="J877" i="17"/>
  <c r="J878" i="17"/>
  <c r="J879" i="17"/>
  <c r="J880" i="17"/>
  <c r="J881" i="17"/>
  <c r="J882" i="17"/>
  <c r="J883" i="17"/>
  <c r="J884" i="17"/>
  <c r="J885" i="17"/>
  <c r="J886" i="17"/>
  <c r="J887" i="17"/>
  <c r="J888" i="17"/>
  <c r="J889" i="17"/>
  <c r="J890" i="17"/>
  <c r="J891" i="17"/>
  <c r="J892" i="17"/>
  <c r="J893" i="17"/>
  <c r="J894" i="17"/>
  <c r="J895" i="17"/>
  <c r="J896" i="17"/>
  <c r="J897" i="17"/>
  <c r="J898" i="17"/>
  <c r="J899" i="17"/>
  <c r="J900" i="17"/>
  <c r="J901" i="17"/>
  <c r="J902" i="17"/>
  <c r="J903" i="17"/>
  <c r="J904" i="17"/>
  <c r="J905" i="17"/>
  <c r="J906" i="17"/>
  <c r="J907" i="17"/>
  <c r="J908" i="17"/>
  <c r="J909" i="17"/>
  <c r="J910" i="17"/>
  <c r="J911" i="17"/>
  <c r="J912" i="17"/>
  <c r="J913" i="17"/>
  <c r="J914" i="17"/>
  <c r="J915" i="17"/>
  <c r="J916" i="17"/>
  <c r="J917" i="17"/>
  <c r="J918" i="17"/>
  <c r="J919" i="17"/>
  <c r="J920" i="17"/>
  <c r="J921" i="17"/>
  <c r="J922" i="17"/>
  <c r="J923" i="17"/>
  <c r="J924" i="17"/>
  <c r="J925" i="17"/>
  <c r="J926" i="17"/>
  <c r="J927" i="17"/>
  <c r="J928" i="17"/>
  <c r="J929" i="17"/>
  <c r="J930" i="17"/>
  <c r="J931" i="17"/>
  <c r="J932" i="17"/>
  <c r="J933" i="17"/>
  <c r="J934" i="17"/>
  <c r="J935" i="17"/>
  <c r="J936" i="17"/>
  <c r="J937" i="17"/>
  <c r="J938" i="17"/>
  <c r="J939" i="17"/>
  <c r="J940" i="17"/>
  <c r="J941" i="17"/>
  <c r="J942" i="17"/>
  <c r="J943" i="17"/>
  <c r="J944" i="17"/>
  <c r="J945" i="17"/>
  <c r="J946" i="17"/>
  <c r="J947" i="17"/>
  <c r="J948" i="17"/>
  <c r="J949" i="17"/>
  <c r="J950" i="17"/>
  <c r="J951" i="17"/>
  <c r="J952" i="17"/>
  <c r="J953" i="17"/>
  <c r="J954" i="17"/>
  <c r="J955" i="17"/>
  <c r="J956" i="17"/>
  <c r="J957" i="17"/>
  <c r="J958" i="17"/>
  <c r="J959" i="17"/>
  <c r="J960" i="17"/>
  <c r="J961" i="17"/>
  <c r="J962" i="17"/>
  <c r="J963" i="17"/>
  <c r="J964" i="17"/>
  <c r="J965" i="17"/>
  <c r="J966" i="17"/>
  <c r="J967" i="17"/>
  <c r="J968" i="17"/>
  <c r="J969" i="17"/>
  <c r="J970" i="17"/>
  <c r="J971" i="17"/>
  <c r="J972" i="17"/>
  <c r="J973" i="17"/>
  <c r="J974" i="17"/>
  <c r="J975" i="17"/>
  <c r="J976" i="17"/>
  <c r="J977" i="17"/>
  <c r="J978" i="17"/>
  <c r="J979" i="17"/>
  <c r="J980" i="17"/>
  <c r="J981" i="17"/>
  <c r="J982" i="17"/>
  <c r="J983" i="17"/>
  <c r="J984" i="17"/>
  <c r="J985" i="17"/>
  <c r="J986" i="17"/>
  <c r="J987" i="17"/>
  <c r="J988" i="17"/>
  <c r="J989" i="17"/>
  <c r="J990" i="17"/>
  <c r="J991" i="17"/>
  <c r="J992" i="17"/>
  <c r="J993" i="17"/>
  <c r="J994" i="17"/>
  <c r="J995" i="17"/>
  <c r="J996" i="17"/>
  <c r="J997" i="17"/>
  <c r="J998" i="17"/>
  <c r="J999" i="17"/>
  <c r="J1000" i="17"/>
  <c r="J1001" i="17"/>
  <c r="J1002" i="17"/>
  <c r="J1003" i="17"/>
  <c r="J1004" i="17"/>
  <c r="J1005" i="17"/>
  <c r="J1006" i="17"/>
  <c r="J1007" i="17"/>
  <c r="J1008" i="17"/>
  <c r="J1009" i="17"/>
  <c r="J1010" i="17"/>
  <c r="J1011" i="17"/>
  <c r="J1012" i="17"/>
  <c r="J1013" i="17"/>
  <c r="J1014" i="17"/>
  <c r="J1015" i="17"/>
  <c r="J1016" i="17"/>
  <c r="J1017" i="17"/>
  <c r="J1018" i="17"/>
  <c r="J1019" i="17"/>
  <c r="J1020" i="17"/>
  <c r="J1021" i="17"/>
  <c r="J1022" i="17"/>
  <c r="J1023" i="17"/>
  <c r="J1024" i="17"/>
  <c r="J1025" i="17"/>
  <c r="J1026" i="17"/>
  <c r="J1027" i="17"/>
  <c r="J1028" i="17"/>
  <c r="J1029" i="17"/>
  <c r="J1030" i="17"/>
  <c r="J1031" i="17"/>
  <c r="J1032" i="17"/>
  <c r="J1033" i="17"/>
  <c r="J1034" i="17"/>
  <c r="J1035" i="17"/>
  <c r="J1036" i="17"/>
  <c r="J1037" i="17"/>
  <c r="J1038" i="17"/>
  <c r="J1039" i="17"/>
  <c r="J1040" i="17"/>
  <c r="J1041" i="17"/>
  <c r="J1042" i="17"/>
  <c r="J1043" i="17"/>
  <c r="J1044" i="17"/>
  <c r="J1045" i="17"/>
  <c r="J1046" i="17"/>
  <c r="J1047" i="17"/>
  <c r="J1048" i="17"/>
  <c r="J1049" i="17"/>
  <c r="J1050" i="17"/>
  <c r="J1051" i="17"/>
  <c r="J1052" i="17"/>
  <c r="J1053" i="17"/>
  <c r="J1054" i="17"/>
  <c r="J1055" i="17"/>
  <c r="J1056" i="17"/>
  <c r="J1057" i="17"/>
  <c r="J1058" i="17"/>
  <c r="J1059" i="17"/>
  <c r="J1060" i="17"/>
  <c r="J1061" i="17"/>
  <c r="J1062" i="17"/>
  <c r="J1063" i="17"/>
  <c r="J1064" i="17"/>
  <c r="J1065" i="17"/>
  <c r="J1066" i="17"/>
  <c r="J1067" i="17"/>
  <c r="J1068" i="17"/>
  <c r="J1069" i="17"/>
  <c r="J1070" i="17"/>
  <c r="J1071" i="17"/>
  <c r="J1072" i="17"/>
  <c r="J1073" i="17"/>
  <c r="J1074" i="17"/>
  <c r="J1075" i="17"/>
  <c r="J1076" i="17"/>
  <c r="J1077" i="17"/>
  <c r="J1078" i="17"/>
  <c r="J1079" i="17"/>
  <c r="J1080" i="17"/>
  <c r="J1081" i="17"/>
  <c r="J1082" i="17"/>
  <c r="J1083" i="17"/>
  <c r="J1084" i="17"/>
  <c r="J1085" i="17"/>
  <c r="J1086" i="17"/>
  <c r="J1087" i="17"/>
  <c r="J1088" i="17"/>
  <c r="J1089" i="17"/>
  <c r="J1090" i="17"/>
  <c r="J1091" i="17"/>
  <c r="J1092" i="17"/>
  <c r="J1093" i="17"/>
  <c r="J1094" i="17"/>
  <c r="J1095" i="17"/>
  <c r="J1096" i="17"/>
  <c r="J1097" i="17"/>
  <c r="J1098" i="17"/>
  <c r="J1099" i="17"/>
  <c r="J1100" i="17"/>
  <c r="J1101" i="17"/>
  <c r="J1102" i="17"/>
  <c r="J1103" i="17"/>
  <c r="J1104" i="17"/>
  <c r="J1105" i="17"/>
  <c r="J1106" i="17"/>
  <c r="J1107" i="17"/>
  <c r="J1108" i="17"/>
  <c r="J1109" i="17"/>
  <c r="J1110" i="17"/>
  <c r="J1111" i="17"/>
  <c r="J1112" i="17"/>
  <c r="J1113" i="17"/>
  <c r="J1114" i="17"/>
  <c r="J1115" i="17"/>
  <c r="J1116" i="17"/>
  <c r="J1117" i="17"/>
  <c r="J1118" i="17"/>
  <c r="J1119" i="17"/>
  <c r="J1120" i="17"/>
  <c r="J1121" i="17"/>
  <c r="J1122" i="17"/>
  <c r="J1123" i="17"/>
  <c r="J1124" i="17"/>
  <c r="J1125" i="17"/>
  <c r="J1126" i="17"/>
  <c r="J1127" i="17"/>
  <c r="J1128" i="17"/>
  <c r="J1129" i="17"/>
  <c r="J1130" i="17"/>
  <c r="J1131" i="17"/>
  <c r="J1132" i="17"/>
  <c r="J1133" i="17"/>
  <c r="J1134" i="17"/>
  <c r="J1135" i="17"/>
  <c r="J1136" i="17"/>
  <c r="J1137" i="17"/>
  <c r="J1138" i="17"/>
  <c r="J1139" i="17"/>
  <c r="J1140" i="17"/>
  <c r="J1141" i="17"/>
  <c r="J1142" i="17"/>
  <c r="J1143" i="17"/>
  <c r="J1144" i="17"/>
  <c r="J1145" i="17"/>
  <c r="J1146" i="17"/>
  <c r="J1147" i="17"/>
  <c r="J1148" i="17"/>
  <c r="J1149" i="17"/>
  <c r="J1150" i="17"/>
  <c r="J1151" i="17"/>
  <c r="J1152" i="17"/>
  <c r="J1153" i="17"/>
  <c r="J1154" i="17"/>
  <c r="J1155" i="17"/>
  <c r="J1156" i="17"/>
  <c r="J1157" i="17"/>
  <c r="J1158" i="17"/>
  <c r="J1159" i="17"/>
  <c r="J1160" i="17"/>
  <c r="J1161" i="17"/>
  <c r="J1162" i="17"/>
  <c r="J1163" i="17"/>
  <c r="J1164" i="17"/>
  <c r="J1165" i="17"/>
  <c r="J1166" i="17"/>
  <c r="J1167" i="17"/>
  <c r="J1168" i="17"/>
  <c r="J1169" i="17"/>
  <c r="J1170" i="17"/>
  <c r="J1171" i="17"/>
  <c r="J1172" i="17"/>
  <c r="J1173" i="17"/>
  <c r="J1174" i="17"/>
  <c r="J1175" i="17"/>
  <c r="J1176" i="17"/>
  <c r="J1177" i="17"/>
  <c r="J1178" i="17"/>
  <c r="J1179" i="17"/>
  <c r="J1180" i="17"/>
  <c r="J1181" i="17"/>
  <c r="J1182" i="17"/>
  <c r="J1183" i="17"/>
  <c r="J1184" i="17"/>
  <c r="J1185" i="17"/>
  <c r="J1186" i="17"/>
  <c r="J1187" i="17"/>
  <c r="J1188" i="17"/>
  <c r="J1189" i="17"/>
  <c r="J1190" i="17"/>
  <c r="J1191" i="17"/>
  <c r="J1192" i="17"/>
  <c r="J1193" i="17"/>
  <c r="J1194" i="17"/>
  <c r="J1195" i="17"/>
  <c r="J1196" i="17"/>
  <c r="J1197" i="17"/>
  <c r="J1198" i="17"/>
  <c r="J1199" i="17"/>
  <c r="J1200" i="17"/>
  <c r="J1201" i="17"/>
  <c r="J1202" i="17"/>
  <c r="J1203" i="17"/>
  <c r="J1204" i="17"/>
  <c r="J1205" i="17"/>
  <c r="J1206" i="17"/>
  <c r="J1207" i="17"/>
  <c r="J1208" i="17"/>
  <c r="J1209" i="17"/>
  <c r="J1210" i="17"/>
  <c r="J1211" i="17"/>
  <c r="J1212" i="17"/>
  <c r="J1213" i="17"/>
  <c r="J1214" i="17"/>
  <c r="J1215" i="17"/>
  <c r="J1216" i="17"/>
  <c r="J1217" i="17"/>
  <c r="J1218" i="17"/>
  <c r="J1219" i="17"/>
  <c r="J1220" i="17"/>
  <c r="J1221" i="17"/>
  <c r="J1222" i="17"/>
  <c r="J1223" i="17"/>
  <c r="J1224" i="17"/>
  <c r="J1225" i="17"/>
  <c r="J1226" i="17"/>
  <c r="J1227" i="17"/>
  <c r="J1228" i="17"/>
  <c r="J1229" i="17"/>
  <c r="J1230" i="17"/>
  <c r="J1231" i="17"/>
  <c r="J1232" i="17"/>
  <c r="J1233" i="17"/>
  <c r="J1234" i="17"/>
  <c r="J1235" i="17"/>
  <c r="J1236" i="17"/>
  <c r="J1237" i="17"/>
  <c r="J1238" i="17"/>
  <c r="J1239" i="17"/>
  <c r="J1240" i="17"/>
  <c r="J1241" i="17"/>
  <c r="J1242" i="17"/>
  <c r="J1243" i="17"/>
  <c r="J1244" i="17"/>
  <c r="J1245" i="17"/>
  <c r="J1246" i="17"/>
  <c r="J1247" i="17"/>
  <c r="J1248" i="17"/>
  <c r="J1249" i="17"/>
  <c r="J1250" i="17"/>
  <c r="J1251" i="17"/>
  <c r="J1252" i="17"/>
  <c r="J1253" i="17"/>
  <c r="J1254" i="17"/>
  <c r="J1255" i="17"/>
  <c r="J1256" i="17"/>
  <c r="J1257" i="17"/>
  <c r="J1258" i="17"/>
  <c r="J1259" i="17"/>
  <c r="J1260" i="17"/>
  <c r="J1261" i="17"/>
  <c r="J1262" i="17"/>
  <c r="J1263" i="17"/>
  <c r="J1264" i="17"/>
  <c r="J1265" i="17"/>
  <c r="J1266" i="17"/>
  <c r="J1267" i="17"/>
  <c r="J1268" i="17"/>
  <c r="J1269" i="17"/>
  <c r="J1270" i="17"/>
  <c r="J1271" i="17"/>
  <c r="J1272" i="17"/>
  <c r="J1273" i="17"/>
  <c r="J1274" i="17"/>
  <c r="J1275" i="17"/>
  <c r="J1276" i="17"/>
  <c r="J1277" i="17"/>
  <c r="J1278" i="17"/>
  <c r="J1279" i="17"/>
  <c r="J1280" i="17"/>
  <c r="J1281" i="17"/>
  <c r="J1282" i="17"/>
  <c r="J1283" i="17"/>
  <c r="J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4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67" i="17"/>
  <c r="I268" i="17"/>
  <c r="I269" i="17"/>
  <c r="I270" i="17"/>
  <c r="I271" i="17"/>
  <c r="I272" i="17"/>
  <c r="I273" i="17"/>
  <c r="I274" i="17"/>
  <c r="I275" i="17"/>
  <c r="I276" i="17"/>
  <c r="I277" i="17"/>
  <c r="I278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97" i="17"/>
  <c r="I298" i="17"/>
  <c r="I299" i="17"/>
  <c r="I300" i="17"/>
  <c r="I301" i="17"/>
  <c r="I302" i="17"/>
  <c r="I303" i="17"/>
  <c r="I304" i="17"/>
  <c r="I305" i="17"/>
  <c r="I306" i="17"/>
  <c r="I307" i="17"/>
  <c r="I308" i="17"/>
  <c r="I309" i="17"/>
  <c r="I310" i="17"/>
  <c r="I311" i="17"/>
  <c r="I312" i="17"/>
  <c r="I313" i="17"/>
  <c r="I314" i="17"/>
  <c r="I315" i="17"/>
  <c r="I316" i="17"/>
  <c r="I317" i="17"/>
  <c r="I318" i="17"/>
  <c r="I319" i="17"/>
  <c r="I320" i="17"/>
  <c r="I321" i="17"/>
  <c r="I322" i="17"/>
  <c r="I323" i="17"/>
  <c r="I324" i="17"/>
  <c r="I325" i="17"/>
  <c r="I326" i="17"/>
  <c r="I327" i="17"/>
  <c r="I328" i="17"/>
  <c r="I329" i="17"/>
  <c r="I330" i="17"/>
  <c r="I331" i="17"/>
  <c r="I332" i="17"/>
  <c r="I333" i="17"/>
  <c r="I334" i="17"/>
  <c r="I335" i="17"/>
  <c r="I336" i="17"/>
  <c r="I337" i="17"/>
  <c r="I338" i="17"/>
  <c r="I339" i="17"/>
  <c r="I340" i="17"/>
  <c r="I341" i="17"/>
  <c r="I342" i="17"/>
  <c r="I343" i="17"/>
  <c r="I344" i="17"/>
  <c r="I345" i="17"/>
  <c r="I346" i="17"/>
  <c r="I347" i="17"/>
  <c r="I348" i="17"/>
  <c r="I349" i="17"/>
  <c r="I350" i="17"/>
  <c r="I351" i="17"/>
  <c r="I352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67" i="17"/>
  <c r="I368" i="17"/>
  <c r="I369" i="17"/>
  <c r="I370" i="17"/>
  <c r="I371" i="17"/>
  <c r="I372" i="17"/>
  <c r="I373" i="17"/>
  <c r="I374" i="17"/>
  <c r="I375" i="17"/>
  <c r="I376" i="17"/>
  <c r="I377" i="17"/>
  <c r="I378" i="17"/>
  <c r="I379" i="17"/>
  <c r="I380" i="17"/>
  <c r="I381" i="17"/>
  <c r="I382" i="17"/>
  <c r="I383" i="17"/>
  <c r="I384" i="17"/>
  <c r="I385" i="17"/>
  <c r="I386" i="17"/>
  <c r="I387" i="17"/>
  <c r="I388" i="17"/>
  <c r="I389" i="17"/>
  <c r="I390" i="17"/>
  <c r="I391" i="17"/>
  <c r="I392" i="17"/>
  <c r="I393" i="17"/>
  <c r="I394" i="17"/>
  <c r="I395" i="17"/>
  <c r="I396" i="17"/>
  <c r="I397" i="17"/>
  <c r="I398" i="17"/>
  <c r="I399" i="17"/>
  <c r="I400" i="17"/>
  <c r="I401" i="17"/>
  <c r="I402" i="17"/>
  <c r="I403" i="17"/>
  <c r="I404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I470" i="17"/>
  <c r="I471" i="17"/>
  <c r="I472" i="17"/>
  <c r="I473" i="17"/>
  <c r="I474" i="17"/>
  <c r="I475" i="17"/>
  <c r="I476" i="17"/>
  <c r="I477" i="17"/>
  <c r="I478" i="17"/>
  <c r="I479" i="17"/>
  <c r="I480" i="17"/>
  <c r="I481" i="17"/>
  <c r="I482" i="17"/>
  <c r="I483" i="17"/>
  <c r="I484" i="17"/>
  <c r="I485" i="17"/>
  <c r="I486" i="17"/>
  <c r="I487" i="17"/>
  <c r="I488" i="17"/>
  <c r="I489" i="17"/>
  <c r="I490" i="17"/>
  <c r="I491" i="17"/>
  <c r="I492" i="17"/>
  <c r="I493" i="17"/>
  <c r="I494" i="17"/>
  <c r="I495" i="17"/>
  <c r="I496" i="17"/>
  <c r="I497" i="17"/>
  <c r="I498" i="17"/>
  <c r="I499" i="17"/>
  <c r="I500" i="17"/>
  <c r="I501" i="17"/>
  <c r="I502" i="17"/>
  <c r="I503" i="17"/>
  <c r="I504" i="17"/>
  <c r="I505" i="17"/>
  <c r="I506" i="17"/>
  <c r="I507" i="17"/>
  <c r="I508" i="17"/>
  <c r="I509" i="17"/>
  <c r="I510" i="17"/>
  <c r="I511" i="17"/>
  <c r="I512" i="17"/>
  <c r="I513" i="17"/>
  <c r="I514" i="17"/>
  <c r="I515" i="17"/>
  <c r="I516" i="17"/>
  <c r="I517" i="17"/>
  <c r="I518" i="17"/>
  <c r="I519" i="17"/>
  <c r="I520" i="17"/>
  <c r="I521" i="17"/>
  <c r="I522" i="17"/>
  <c r="I523" i="17"/>
  <c r="I524" i="17"/>
  <c r="I525" i="17"/>
  <c r="I526" i="17"/>
  <c r="I527" i="17"/>
  <c r="I528" i="17"/>
  <c r="I529" i="17"/>
  <c r="I530" i="17"/>
  <c r="I531" i="17"/>
  <c r="I532" i="17"/>
  <c r="I533" i="17"/>
  <c r="I534" i="17"/>
  <c r="I535" i="17"/>
  <c r="I536" i="17"/>
  <c r="I537" i="17"/>
  <c r="I538" i="17"/>
  <c r="I539" i="17"/>
  <c r="I540" i="17"/>
  <c r="I541" i="17"/>
  <c r="I542" i="17"/>
  <c r="I543" i="17"/>
  <c r="I544" i="17"/>
  <c r="I545" i="17"/>
  <c r="I546" i="17"/>
  <c r="I547" i="17"/>
  <c r="I548" i="17"/>
  <c r="I549" i="17"/>
  <c r="I550" i="17"/>
  <c r="I551" i="17"/>
  <c r="I552" i="17"/>
  <c r="I553" i="17"/>
  <c r="I554" i="17"/>
  <c r="I555" i="17"/>
  <c r="I556" i="17"/>
  <c r="I557" i="17"/>
  <c r="I558" i="17"/>
  <c r="I559" i="17"/>
  <c r="I560" i="17"/>
  <c r="I561" i="17"/>
  <c r="I562" i="17"/>
  <c r="I563" i="17"/>
  <c r="I564" i="17"/>
  <c r="I565" i="17"/>
  <c r="I566" i="17"/>
  <c r="I567" i="17"/>
  <c r="I568" i="17"/>
  <c r="I569" i="17"/>
  <c r="I570" i="17"/>
  <c r="I571" i="17"/>
  <c r="I572" i="17"/>
  <c r="I573" i="17"/>
  <c r="I574" i="17"/>
  <c r="I575" i="17"/>
  <c r="I576" i="17"/>
  <c r="I577" i="17"/>
  <c r="I578" i="17"/>
  <c r="I579" i="17"/>
  <c r="I580" i="17"/>
  <c r="I581" i="17"/>
  <c r="I582" i="17"/>
  <c r="I583" i="17"/>
  <c r="I584" i="17"/>
  <c r="I585" i="17"/>
  <c r="I586" i="17"/>
  <c r="I587" i="17"/>
  <c r="I588" i="17"/>
  <c r="I589" i="17"/>
  <c r="I590" i="17"/>
  <c r="I591" i="17"/>
  <c r="I592" i="17"/>
  <c r="I593" i="17"/>
  <c r="I594" i="17"/>
  <c r="I595" i="17"/>
  <c r="I596" i="17"/>
  <c r="I597" i="17"/>
  <c r="I598" i="17"/>
  <c r="I599" i="17"/>
  <c r="I600" i="17"/>
  <c r="I601" i="17"/>
  <c r="I602" i="17"/>
  <c r="I603" i="17"/>
  <c r="I604" i="17"/>
  <c r="I605" i="17"/>
  <c r="I606" i="17"/>
  <c r="I607" i="17"/>
  <c r="I608" i="17"/>
  <c r="I609" i="17"/>
  <c r="I610" i="17"/>
  <c r="I611" i="17"/>
  <c r="I612" i="17"/>
  <c r="I613" i="17"/>
  <c r="I614" i="17"/>
  <c r="I615" i="17"/>
  <c r="I616" i="17"/>
  <c r="I617" i="17"/>
  <c r="I618" i="17"/>
  <c r="I619" i="17"/>
  <c r="I620" i="17"/>
  <c r="I621" i="17"/>
  <c r="I622" i="17"/>
  <c r="I623" i="17"/>
  <c r="I624" i="17"/>
  <c r="I625" i="17"/>
  <c r="I626" i="17"/>
  <c r="I627" i="17"/>
  <c r="I628" i="17"/>
  <c r="I629" i="17"/>
  <c r="I630" i="17"/>
  <c r="I631" i="17"/>
  <c r="I632" i="17"/>
  <c r="I633" i="17"/>
  <c r="I634" i="17"/>
  <c r="I635" i="17"/>
  <c r="I636" i="17"/>
  <c r="I637" i="17"/>
  <c r="I638" i="17"/>
  <c r="I639" i="17"/>
  <c r="I640" i="17"/>
  <c r="I641" i="17"/>
  <c r="I642" i="17"/>
  <c r="I643" i="17"/>
  <c r="I644" i="17"/>
  <c r="I645" i="17"/>
  <c r="I646" i="17"/>
  <c r="I647" i="17"/>
  <c r="I648" i="17"/>
  <c r="I649" i="17"/>
  <c r="I650" i="17"/>
  <c r="I651" i="17"/>
  <c r="I652" i="17"/>
  <c r="I653" i="17"/>
  <c r="I654" i="17"/>
  <c r="I655" i="17"/>
  <c r="I656" i="17"/>
  <c r="I657" i="17"/>
  <c r="I658" i="17"/>
  <c r="I659" i="17"/>
  <c r="I660" i="17"/>
  <c r="I661" i="17"/>
  <c r="I662" i="17"/>
  <c r="I663" i="17"/>
  <c r="I664" i="17"/>
  <c r="I665" i="17"/>
  <c r="I666" i="17"/>
  <c r="I667" i="17"/>
  <c r="I668" i="17"/>
  <c r="I669" i="17"/>
  <c r="I670" i="17"/>
  <c r="I671" i="17"/>
  <c r="I672" i="17"/>
  <c r="I673" i="17"/>
  <c r="I674" i="17"/>
  <c r="I675" i="17"/>
  <c r="I676" i="17"/>
  <c r="I677" i="17"/>
  <c r="I678" i="17"/>
  <c r="I679" i="17"/>
  <c r="I680" i="17"/>
  <c r="I681" i="17"/>
  <c r="I682" i="17"/>
  <c r="I683" i="17"/>
  <c r="I684" i="17"/>
  <c r="I685" i="17"/>
  <c r="I686" i="17"/>
  <c r="I687" i="17"/>
  <c r="I688" i="17"/>
  <c r="I689" i="17"/>
  <c r="I690" i="17"/>
  <c r="I691" i="17"/>
  <c r="I692" i="17"/>
  <c r="I693" i="17"/>
  <c r="I694" i="17"/>
  <c r="I695" i="17"/>
  <c r="I696" i="17"/>
  <c r="I697" i="17"/>
  <c r="I698" i="17"/>
  <c r="I699" i="17"/>
  <c r="I700" i="17"/>
  <c r="I701" i="17"/>
  <c r="I702" i="17"/>
  <c r="I703" i="17"/>
  <c r="I704" i="17"/>
  <c r="I705" i="17"/>
  <c r="I706" i="17"/>
  <c r="I707" i="17"/>
  <c r="I708" i="17"/>
  <c r="I709" i="17"/>
  <c r="I710" i="17"/>
  <c r="I711" i="17"/>
  <c r="I712" i="17"/>
  <c r="I713" i="17"/>
  <c r="I714" i="17"/>
  <c r="I715" i="17"/>
  <c r="I716" i="17"/>
  <c r="I717" i="17"/>
  <c r="I718" i="17"/>
  <c r="I719" i="17"/>
  <c r="I720" i="17"/>
  <c r="I721" i="17"/>
  <c r="I722" i="17"/>
  <c r="I723" i="17"/>
  <c r="I724" i="17"/>
  <c r="I725" i="17"/>
  <c r="I726" i="17"/>
  <c r="I727" i="17"/>
  <c r="I728" i="17"/>
  <c r="I729" i="17"/>
  <c r="I730" i="17"/>
  <c r="I731" i="17"/>
  <c r="I732" i="17"/>
  <c r="I733" i="17"/>
  <c r="I734" i="17"/>
  <c r="I735" i="17"/>
  <c r="I736" i="17"/>
  <c r="I737" i="17"/>
  <c r="I738" i="17"/>
  <c r="I739" i="17"/>
  <c r="I740" i="17"/>
  <c r="I741" i="17"/>
  <c r="I742" i="17"/>
  <c r="I743" i="17"/>
  <c r="I744" i="17"/>
  <c r="I745" i="17"/>
  <c r="I746" i="17"/>
  <c r="I747" i="17"/>
  <c r="I748" i="17"/>
  <c r="I749" i="17"/>
  <c r="I750" i="17"/>
  <c r="I751" i="17"/>
  <c r="I752" i="17"/>
  <c r="I753" i="17"/>
  <c r="I754" i="17"/>
  <c r="I755" i="17"/>
  <c r="I756" i="17"/>
  <c r="I757" i="17"/>
  <c r="I758" i="17"/>
  <c r="I759" i="17"/>
  <c r="I760" i="17"/>
  <c r="I761" i="17"/>
  <c r="I762" i="17"/>
  <c r="I763" i="17"/>
  <c r="I764" i="17"/>
  <c r="I765" i="17"/>
  <c r="I766" i="17"/>
  <c r="I767" i="17"/>
  <c r="I768" i="17"/>
  <c r="I769" i="17"/>
  <c r="I770" i="17"/>
  <c r="I771" i="17"/>
  <c r="I772" i="17"/>
  <c r="I773" i="17"/>
  <c r="I774" i="17"/>
  <c r="I775" i="17"/>
  <c r="I776" i="17"/>
  <c r="I777" i="17"/>
  <c r="I778" i="17"/>
  <c r="I779" i="17"/>
  <c r="I780" i="17"/>
  <c r="I781" i="17"/>
  <c r="I782" i="17"/>
  <c r="I783" i="17"/>
  <c r="I784" i="17"/>
  <c r="I785" i="17"/>
  <c r="I786" i="17"/>
  <c r="I787" i="17"/>
  <c r="I788" i="17"/>
  <c r="I789" i="17"/>
  <c r="I790" i="17"/>
  <c r="I791" i="17"/>
  <c r="I792" i="17"/>
  <c r="I793" i="17"/>
  <c r="I794" i="17"/>
  <c r="I795" i="17"/>
  <c r="I796" i="17"/>
  <c r="I797" i="17"/>
  <c r="I798" i="17"/>
  <c r="I799" i="17"/>
  <c r="I800" i="17"/>
  <c r="I801" i="17"/>
  <c r="I802" i="17"/>
  <c r="I803" i="17"/>
  <c r="I804" i="17"/>
  <c r="I805" i="17"/>
  <c r="I806" i="17"/>
  <c r="I807" i="17"/>
  <c r="I808" i="17"/>
  <c r="I809" i="17"/>
  <c r="I810" i="17"/>
  <c r="I811" i="17"/>
  <c r="I812" i="17"/>
  <c r="I813" i="17"/>
  <c r="I814" i="17"/>
  <c r="I815" i="17"/>
  <c r="I816" i="17"/>
  <c r="I817" i="17"/>
  <c r="I818" i="17"/>
  <c r="I819" i="17"/>
  <c r="I820" i="17"/>
  <c r="I821" i="17"/>
  <c r="I822" i="17"/>
  <c r="I823" i="17"/>
  <c r="I824" i="17"/>
  <c r="I825" i="17"/>
  <c r="I826" i="17"/>
  <c r="I827" i="17"/>
  <c r="I828" i="17"/>
  <c r="I829" i="17"/>
  <c r="I830" i="17"/>
  <c r="I831" i="17"/>
  <c r="I832" i="17"/>
  <c r="I833" i="17"/>
  <c r="I834" i="17"/>
  <c r="I835" i="17"/>
  <c r="I836" i="17"/>
  <c r="I837" i="17"/>
  <c r="I838" i="17"/>
  <c r="I839" i="17"/>
  <c r="I840" i="17"/>
  <c r="I841" i="17"/>
  <c r="I842" i="17"/>
  <c r="I843" i="17"/>
  <c r="I844" i="17"/>
  <c r="I845" i="17"/>
  <c r="I846" i="17"/>
  <c r="I847" i="17"/>
  <c r="I848" i="17"/>
  <c r="I849" i="17"/>
  <c r="I850" i="17"/>
  <c r="I851" i="17"/>
  <c r="I852" i="17"/>
  <c r="I853" i="17"/>
  <c r="I854" i="17"/>
  <c r="I855" i="17"/>
  <c r="I856" i="17"/>
  <c r="I857" i="17"/>
  <c r="I858" i="17"/>
  <c r="I859" i="17"/>
  <c r="I860" i="17"/>
  <c r="I861" i="17"/>
  <c r="I862" i="17"/>
  <c r="I863" i="17"/>
  <c r="I864" i="17"/>
  <c r="I865" i="17"/>
  <c r="I866" i="17"/>
  <c r="I867" i="17"/>
  <c r="I868" i="17"/>
  <c r="I869" i="17"/>
  <c r="I870" i="17"/>
  <c r="I871" i="17"/>
  <c r="I872" i="17"/>
  <c r="I873" i="17"/>
  <c r="I874" i="17"/>
  <c r="I875" i="17"/>
  <c r="I876" i="17"/>
  <c r="I877" i="17"/>
  <c r="I878" i="17"/>
  <c r="I879" i="17"/>
  <c r="I880" i="17"/>
  <c r="I881" i="17"/>
  <c r="I882" i="17"/>
  <c r="I883" i="17"/>
  <c r="I884" i="17"/>
  <c r="I885" i="17"/>
  <c r="I886" i="17"/>
  <c r="I887" i="17"/>
  <c r="I888" i="17"/>
  <c r="I889" i="17"/>
  <c r="I890" i="17"/>
  <c r="I891" i="17"/>
  <c r="I892" i="17"/>
  <c r="I893" i="17"/>
  <c r="I894" i="17"/>
  <c r="I895" i="17"/>
  <c r="I896" i="17"/>
  <c r="I897" i="17"/>
  <c r="I898" i="17"/>
  <c r="I899" i="17"/>
  <c r="I900" i="17"/>
  <c r="I901" i="17"/>
  <c r="I902" i="17"/>
  <c r="I903" i="17"/>
  <c r="I904" i="17"/>
  <c r="I905" i="17"/>
  <c r="I906" i="17"/>
  <c r="I907" i="17"/>
  <c r="I908" i="17"/>
  <c r="I909" i="17"/>
  <c r="I910" i="17"/>
  <c r="I911" i="17"/>
  <c r="I912" i="17"/>
  <c r="I913" i="17"/>
  <c r="I914" i="17"/>
  <c r="I915" i="17"/>
  <c r="I916" i="17"/>
  <c r="I917" i="17"/>
  <c r="I918" i="17"/>
  <c r="I919" i="17"/>
  <c r="I920" i="17"/>
  <c r="I921" i="17"/>
  <c r="I922" i="17"/>
  <c r="I923" i="17"/>
  <c r="I924" i="17"/>
  <c r="I925" i="17"/>
  <c r="I926" i="17"/>
  <c r="I927" i="17"/>
  <c r="I928" i="17"/>
  <c r="I929" i="17"/>
  <c r="I930" i="17"/>
  <c r="I931" i="17"/>
  <c r="I932" i="17"/>
  <c r="I933" i="17"/>
  <c r="I934" i="17"/>
  <c r="I935" i="17"/>
  <c r="I936" i="17"/>
  <c r="I937" i="17"/>
  <c r="I938" i="17"/>
  <c r="I939" i="17"/>
  <c r="I940" i="17"/>
  <c r="I941" i="17"/>
  <c r="I942" i="17"/>
  <c r="I943" i="17"/>
  <c r="I944" i="17"/>
  <c r="I945" i="17"/>
  <c r="I946" i="17"/>
  <c r="I947" i="17"/>
  <c r="I948" i="17"/>
  <c r="I949" i="17"/>
  <c r="I950" i="17"/>
  <c r="I951" i="17"/>
  <c r="I952" i="17"/>
  <c r="I953" i="17"/>
  <c r="I954" i="17"/>
  <c r="I955" i="17"/>
  <c r="I956" i="17"/>
  <c r="I957" i="17"/>
  <c r="I958" i="17"/>
  <c r="I959" i="17"/>
  <c r="I960" i="17"/>
  <c r="I961" i="17"/>
  <c r="I962" i="17"/>
  <c r="I963" i="17"/>
  <c r="I964" i="17"/>
  <c r="I965" i="17"/>
  <c r="I966" i="17"/>
  <c r="I967" i="17"/>
  <c r="I968" i="17"/>
  <c r="I969" i="17"/>
  <c r="I970" i="17"/>
  <c r="I971" i="17"/>
  <c r="I972" i="17"/>
  <c r="I973" i="17"/>
  <c r="I974" i="17"/>
  <c r="I975" i="17"/>
  <c r="I976" i="17"/>
  <c r="I977" i="17"/>
  <c r="I978" i="17"/>
  <c r="I979" i="17"/>
  <c r="I980" i="17"/>
  <c r="I981" i="17"/>
  <c r="I982" i="17"/>
  <c r="I983" i="17"/>
  <c r="I984" i="17"/>
  <c r="I985" i="17"/>
  <c r="I986" i="17"/>
  <c r="I987" i="17"/>
  <c r="I988" i="17"/>
  <c r="I989" i="17"/>
  <c r="I990" i="17"/>
  <c r="I991" i="17"/>
  <c r="I992" i="17"/>
  <c r="I993" i="17"/>
  <c r="I994" i="17"/>
  <c r="I995" i="17"/>
  <c r="I996" i="17"/>
  <c r="I997" i="17"/>
  <c r="I998" i="17"/>
  <c r="I999" i="17"/>
  <c r="I1000" i="17"/>
  <c r="I1001" i="17"/>
  <c r="I1002" i="17"/>
  <c r="I1003" i="17"/>
  <c r="I1004" i="17"/>
  <c r="I1005" i="17"/>
  <c r="I1006" i="17"/>
  <c r="I1007" i="17"/>
  <c r="I1008" i="17"/>
  <c r="I1009" i="17"/>
  <c r="I1010" i="17"/>
  <c r="I1011" i="17"/>
  <c r="I1012" i="17"/>
  <c r="I1013" i="17"/>
  <c r="I1014" i="17"/>
  <c r="I1015" i="17"/>
  <c r="I1016" i="17"/>
  <c r="I1017" i="17"/>
  <c r="I1018" i="17"/>
  <c r="I1019" i="17"/>
  <c r="I1020" i="17"/>
  <c r="I1021" i="17"/>
  <c r="I1022" i="17"/>
  <c r="I1023" i="17"/>
  <c r="I1024" i="17"/>
  <c r="I1025" i="17"/>
  <c r="I1026" i="17"/>
  <c r="I1027" i="17"/>
  <c r="I1028" i="17"/>
  <c r="I1029" i="17"/>
  <c r="I1030" i="17"/>
  <c r="I1031" i="17"/>
  <c r="I1032" i="17"/>
  <c r="I1033" i="17"/>
  <c r="I1034" i="17"/>
  <c r="I1035" i="17"/>
  <c r="I1036" i="17"/>
  <c r="I1037" i="17"/>
  <c r="I1038" i="17"/>
  <c r="I1039" i="17"/>
  <c r="I1040" i="17"/>
  <c r="I1041" i="17"/>
  <c r="I1042" i="17"/>
  <c r="I1043" i="17"/>
  <c r="I1044" i="17"/>
  <c r="I1045" i="17"/>
  <c r="I1046" i="17"/>
  <c r="I1047" i="17"/>
  <c r="I1048" i="17"/>
  <c r="I1049" i="17"/>
  <c r="I1050" i="17"/>
  <c r="I1051" i="17"/>
  <c r="I1052" i="17"/>
  <c r="I1053" i="17"/>
  <c r="I1054" i="17"/>
  <c r="I1055" i="17"/>
  <c r="I1056" i="17"/>
  <c r="I1057" i="17"/>
  <c r="I1058" i="17"/>
  <c r="I1059" i="17"/>
  <c r="I1060" i="17"/>
  <c r="I1061" i="17"/>
  <c r="I1062" i="17"/>
  <c r="I1063" i="17"/>
  <c r="I1064" i="17"/>
  <c r="I1065" i="17"/>
  <c r="I1066" i="17"/>
  <c r="I1067" i="17"/>
  <c r="I1068" i="17"/>
  <c r="I1069" i="17"/>
  <c r="I1070" i="17"/>
  <c r="I1071" i="17"/>
  <c r="I1072" i="17"/>
  <c r="I1073" i="17"/>
  <c r="I1074" i="17"/>
  <c r="I1075" i="17"/>
  <c r="I1076" i="17"/>
  <c r="I1077" i="17"/>
  <c r="I1078" i="17"/>
  <c r="I1079" i="17"/>
  <c r="I1080" i="17"/>
  <c r="I1081" i="17"/>
  <c r="I1082" i="17"/>
  <c r="I1083" i="17"/>
  <c r="I1084" i="17"/>
  <c r="I1085" i="17"/>
  <c r="I1086" i="17"/>
  <c r="I1087" i="17"/>
  <c r="I1088" i="17"/>
  <c r="I1089" i="17"/>
  <c r="I1090" i="17"/>
  <c r="I1091" i="17"/>
  <c r="I1092" i="17"/>
  <c r="I1093" i="17"/>
  <c r="I1094" i="17"/>
  <c r="I1095" i="17"/>
  <c r="I1096" i="17"/>
  <c r="I1097" i="17"/>
  <c r="I1098" i="17"/>
  <c r="I1099" i="17"/>
  <c r="I1100" i="17"/>
  <c r="I1101" i="17"/>
  <c r="I1102" i="17"/>
  <c r="I1103" i="17"/>
  <c r="I1104" i="17"/>
  <c r="I1105" i="17"/>
  <c r="I1106" i="17"/>
  <c r="I1107" i="17"/>
  <c r="I1108" i="17"/>
  <c r="I1109" i="17"/>
  <c r="I1110" i="17"/>
  <c r="I1111" i="17"/>
  <c r="I1112" i="17"/>
  <c r="I1113" i="17"/>
  <c r="I1114" i="17"/>
  <c r="I1115" i="17"/>
  <c r="I1116" i="17"/>
  <c r="I1117" i="17"/>
  <c r="I1118" i="17"/>
  <c r="I1119" i="17"/>
  <c r="I1120" i="17"/>
  <c r="I1121" i="17"/>
  <c r="I1122" i="17"/>
  <c r="I1123" i="17"/>
  <c r="I1124" i="17"/>
  <c r="I1125" i="17"/>
  <c r="I1126" i="17"/>
  <c r="I1127" i="17"/>
  <c r="I1128" i="17"/>
  <c r="I1129" i="17"/>
  <c r="I1130" i="17"/>
  <c r="I1131" i="17"/>
  <c r="I1132" i="17"/>
  <c r="I1133" i="17"/>
  <c r="I1134" i="17"/>
  <c r="I1135" i="17"/>
  <c r="I1136" i="17"/>
  <c r="I1137" i="17"/>
  <c r="I1138" i="17"/>
  <c r="I1139" i="17"/>
  <c r="I1140" i="17"/>
  <c r="I1141" i="17"/>
  <c r="I1142" i="17"/>
  <c r="I1143" i="17"/>
  <c r="I1144" i="17"/>
  <c r="I1145" i="17"/>
  <c r="I1146" i="17"/>
  <c r="I1147" i="17"/>
  <c r="I1148" i="17"/>
  <c r="I1149" i="17"/>
  <c r="I1150" i="17"/>
  <c r="I1151" i="17"/>
  <c r="I1152" i="17"/>
  <c r="I1153" i="17"/>
  <c r="I1154" i="17"/>
  <c r="I1155" i="17"/>
  <c r="I1156" i="17"/>
  <c r="I1157" i="17"/>
  <c r="I1158" i="17"/>
  <c r="I1159" i="17"/>
  <c r="I1160" i="17"/>
  <c r="I1161" i="17"/>
  <c r="I1162" i="17"/>
  <c r="I1163" i="17"/>
  <c r="I1164" i="17"/>
  <c r="I1165" i="17"/>
  <c r="I1166" i="17"/>
  <c r="I1167" i="17"/>
  <c r="I1168" i="17"/>
  <c r="I1169" i="17"/>
  <c r="I1170" i="17"/>
  <c r="I1171" i="17"/>
  <c r="I1172" i="17"/>
  <c r="I1173" i="17"/>
  <c r="I1174" i="17"/>
  <c r="I1175" i="17"/>
  <c r="I1176" i="17"/>
  <c r="I1177" i="17"/>
  <c r="I1178" i="17"/>
  <c r="I1179" i="17"/>
  <c r="I1180" i="17"/>
  <c r="I1181" i="17"/>
  <c r="I1182" i="17"/>
  <c r="I1183" i="17"/>
  <c r="I1184" i="17"/>
  <c r="I1185" i="17"/>
  <c r="I1186" i="17"/>
  <c r="I1187" i="17"/>
  <c r="I1188" i="17"/>
  <c r="I1189" i="17"/>
  <c r="I1190" i="17"/>
  <c r="I1191" i="17"/>
  <c r="I1192" i="17"/>
  <c r="I1193" i="17"/>
  <c r="I1194" i="17"/>
  <c r="I1195" i="17"/>
  <c r="I1196" i="17"/>
  <c r="I1197" i="17"/>
  <c r="I1198" i="17"/>
  <c r="I1199" i="17"/>
  <c r="I1200" i="17"/>
  <c r="I1201" i="17"/>
  <c r="I1202" i="17"/>
  <c r="I1203" i="17"/>
  <c r="I1204" i="17"/>
  <c r="I1205" i="17"/>
  <c r="I1206" i="17"/>
  <c r="I1207" i="17"/>
  <c r="I1208" i="17"/>
  <c r="I1209" i="17"/>
  <c r="I1210" i="17"/>
  <c r="I1211" i="17"/>
  <c r="I1212" i="17"/>
  <c r="I1213" i="17"/>
  <c r="I1214" i="17"/>
  <c r="I1215" i="17"/>
  <c r="I1216" i="17"/>
  <c r="I1217" i="17"/>
  <c r="I1218" i="17"/>
  <c r="I1219" i="17"/>
  <c r="I1220" i="17"/>
  <c r="I1221" i="17"/>
  <c r="I1222" i="17"/>
  <c r="I1223" i="17"/>
  <c r="I1224" i="17"/>
  <c r="I1225" i="17"/>
  <c r="I1226" i="17"/>
  <c r="I1227" i="17"/>
  <c r="I1228" i="17"/>
  <c r="I1229" i="17"/>
  <c r="I1230" i="17"/>
  <c r="I1231" i="17"/>
  <c r="I1232" i="17"/>
  <c r="I1233" i="17"/>
  <c r="I1234" i="17"/>
  <c r="I1235" i="17"/>
  <c r="I1236" i="17"/>
  <c r="I1237" i="17"/>
  <c r="I1238" i="17"/>
  <c r="I1239" i="17"/>
  <c r="I1240" i="17"/>
  <c r="I1241" i="17"/>
  <c r="I1242" i="17"/>
  <c r="I1243" i="17"/>
  <c r="I1244" i="17"/>
  <c r="I1245" i="17"/>
  <c r="I1246" i="17"/>
  <c r="I1247" i="17"/>
  <c r="I1248" i="17"/>
  <c r="I1249" i="17"/>
  <c r="I1250" i="17"/>
  <c r="I1251" i="17"/>
  <c r="I1252" i="17"/>
  <c r="I1253" i="17"/>
  <c r="I1254" i="17"/>
  <c r="I1255" i="17"/>
  <c r="I1256" i="17"/>
  <c r="I1257" i="17"/>
  <c r="I1258" i="17"/>
  <c r="I1259" i="17"/>
  <c r="I1260" i="17"/>
  <c r="I1261" i="17"/>
  <c r="I1262" i="17"/>
  <c r="I1263" i="17"/>
  <c r="I1264" i="17"/>
  <c r="I1265" i="17"/>
  <c r="I1266" i="17"/>
  <c r="I1267" i="17"/>
  <c r="I1268" i="17"/>
  <c r="I1269" i="17"/>
  <c r="I1270" i="17"/>
  <c r="I1271" i="17"/>
  <c r="I1272" i="17"/>
  <c r="I1273" i="17"/>
  <c r="I1274" i="17"/>
  <c r="I1275" i="17"/>
  <c r="I1276" i="17"/>
  <c r="I1277" i="17"/>
  <c r="I1278" i="17"/>
  <c r="I1279" i="17"/>
  <c r="I1280" i="17"/>
  <c r="I1281" i="17"/>
  <c r="I1282" i="17"/>
  <c r="I1283" i="17"/>
  <c r="I6" i="17"/>
  <c r="D63" i="17" l="1"/>
  <c r="D29" i="17"/>
  <c r="D6" i="17"/>
  <c r="D70" i="17"/>
  <c r="D28" i="17"/>
  <c r="D1280" i="17"/>
  <c r="D1268" i="17"/>
  <c r="D1220" i="17"/>
  <c r="D1172" i="17"/>
  <c r="D1152" i="17"/>
  <c r="D1140" i="17"/>
  <c r="D1124" i="17"/>
  <c r="D1108" i="17"/>
  <c r="D1092" i="17"/>
  <c r="D1072" i="17"/>
  <c r="D1024" i="17"/>
  <c r="D960" i="17"/>
  <c r="D880" i="17"/>
  <c r="D816" i="17"/>
  <c r="D752" i="17"/>
  <c r="D624" i="17"/>
  <c r="D560" i="17"/>
  <c r="D448" i="17"/>
  <c r="D384" i="17"/>
  <c r="D1248" i="17"/>
  <c r="D1200" i="17"/>
  <c r="D1067" i="17"/>
  <c r="D1051" i="17"/>
  <c r="D1003" i="17"/>
  <c r="D987" i="17"/>
  <c r="D923" i="17"/>
  <c r="D859" i="17"/>
  <c r="D795" i="17"/>
  <c r="D747" i="17"/>
  <c r="D731" i="17"/>
  <c r="D667" i="17"/>
  <c r="D603" i="17"/>
  <c r="D539" i="17"/>
  <c r="D475" i="17"/>
  <c r="D1236" i="17"/>
  <c r="D1188" i="17"/>
  <c r="D965" i="17"/>
  <c r="D949" i="17"/>
  <c r="D901" i="17"/>
  <c r="D837" i="17"/>
  <c r="D821" i="17"/>
  <c r="D773" i="17"/>
  <c r="D757" i="17"/>
  <c r="D709" i="17"/>
  <c r="D693" i="17"/>
  <c r="D565" i="17"/>
  <c r="D1281" i="17"/>
  <c r="D1277" i="17"/>
  <c r="D1273" i="17"/>
  <c r="D1269" i="17"/>
  <c r="D1265" i="17"/>
  <c r="D1261" i="17"/>
  <c r="D1257" i="17"/>
  <c r="D1253" i="17"/>
  <c r="D1249" i="17"/>
  <c r="D1245" i="17"/>
  <c r="D1241" i="17"/>
  <c r="D1237" i="17"/>
  <c r="D1233" i="17"/>
  <c r="D1229" i="17"/>
  <c r="D1225" i="17"/>
  <c r="D1221" i="17"/>
  <c r="D1217" i="17"/>
  <c r="D1213" i="17"/>
  <c r="D1209" i="17"/>
  <c r="D1205" i="17"/>
  <c r="D1201" i="17"/>
  <c r="D1197" i="17"/>
  <c r="D1193" i="17"/>
  <c r="D1189" i="17"/>
  <c r="D1185" i="17"/>
  <c r="D1181" i="17"/>
  <c r="D1177" i="17"/>
  <c r="D1173" i="17"/>
  <c r="D1169" i="17"/>
  <c r="D1165" i="17"/>
  <c r="D1161" i="17"/>
  <c r="D1157" i="17"/>
  <c r="D1153" i="17"/>
  <c r="D1149" i="17"/>
  <c r="D1145" i="17"/>
  <c r="D1141" i="17"/>
  <c r="D1137" i="17"/>
  <c r="D1133" i="17"/>
  <c r="D1129" i="17"/>
  <c r="D1125" i="17"/>
  <c r="D1121" i="17"/>
  <c r="D1117" i="17"/>
  <c r="D1113" i="17"/>
  <c r="D1109" i="17"/>
  <c r="D1105" i="17"/>
  <c r="D1101" i="17"/>
  <c r="D1097" i="17"/>
  <c r="D1093" i="17"/>
  <c r="D1089" i="17"/>
  <c r="D1085" i="17"/>
  <c r="D1081" i="17"/>
  <c r="D1025" i="17"/>
  <c r="D1021" i="17"/>
  <c r="D1017" i="17"/>
  <c r="D977" i="17"/>
  <c r="D973" i="17"/>
  <c r="D969" i="17"/>
  <c r="D913" i="17"/>
  <c r="D909" i="17"/>
  <c r="D905" i="17"/>
  <c r="D849" i="17"/>
  <c r="D845" i="17"/>
  <c r="D841" i="17"/>
  <c r="D785" i="17"/>
  <c r="D781" i="17"/>
  <c r="D777" i="17"/>
  <c r="D721" i="17"/>
  <c r="D717" i="17"/>
  <c r="D713" i="17"/>
  <c r="D637" i="17"/>
  <c r="D621" i="17"/>
  <c r="D589" i="17"/>
  <c r="D557" i="17"/>
  <c r="D525" i="17"/>
  <c r="D489" i="17"/>
  <c r="D457" i="17"/>
  <c r="D425" i="17"/>
  <c r="D393" i="17"/>
  <c r="D1224" i="17"/>
  <c r="D1160" i="17"/>
  <c r="D1112" i="17"/>
  <c r="D992" i="17"/>
  <c r="D864" i="17"/>
  <c r="D779" i="17"/>
  <c r="D651" i="17"/>
  <c r="D1057" i="17"/>
  <c r="D1053" i="17"/>
  <c r="D1049" i="17"/>
  <c r="D993" i="17"/>
  <c r="D989" i="17"/>
  <c r="D985" i="17"/>
  <c r="D929" i="17"/>
  <c r="D925" i="17"/>
  <c r="D921" i="17"/>
  <c r="D865" i="17"/>
  <c r="D861" i="17"/>
  <c r="D857" i="17"/>
  <c r="D801" i="17"/>
  <c r="D797" i="17"/>
  <c r="D793" i="17"/>
  <c r="D737" i="17"/>
  <c r="D733" i="17"/>
  <c r="D729" i="17"/>
  <c r="D673" i="17"/>
  <c r="D669" i="17"/>
  <c r="D665" i="17"/>
  <c r="D633" i="17"/>
  <c r="D601" i="17"/>
  <c r="D569" i="17"/>
  <c r="D537" i="17"/>
  <c r="D505" i="17"/>
  <c r="D473" i="17"/>
  <c r="D441" i="17"/>
  <c r="D409" i="17"/>
  <c r="D377" i="17"/>
  <c r="D1272" i="17"/>
  <c r="D1208" i="17"/>
  <c r="D1144" i="17"/>
  <c r="D1056" i="17"/>
  <c r="D928" i="17"/>
  <c r="D800" i="17"/>
  <c r="D672" i="17"/>
  <c r="D587" i="17"/>
  <c r="D501" i="17"/>
  <c r="D437" i="17"/>
  <c r="D373" i="17"/>
  <c r="D187" i="17"/>
  <c r="D59" i="17"/>
  <c r="D1080" i="17"/>
  <c r="D1048" i="17"/>
  <c r="D1032" i="17"/>
  <c r="D1000" i="17"/>
  <c r="D968" i="17"/>
  <c r="D936" i="17"/>
  <c r="D924" i="17"/>
  <c r="D888" i="17"/>
  <c r="D856" i="17"/>
  <c r="D824" i="17"/>
  <c r="D812" i="17"/>
  <c r="D804" i="17"/>
  <c r="D796" i="17"/>
  <c r="D788" i="17"/>
  <c r="D772" i="17"/>
  <c r="D764" i="17"/>
  <c r="D756" i="17"/>
  <c r="D744" i="17"/>
  <c r="D712" i="17"/>
  <c r="D680" i="17"/>
  <c r="D644" i="17"/>
  <c r="D632" i="17"/>
  <c r="D600" i="17"/>
  <c r="D568" i="17"/>
  <c r="D552" i="17"/>
  <c r="D520" i="17"/>
  <c r="D488" i="17"/>
  <c r="D456" i="17"/>
  <c r="D424" i="17"/>
  <c r="D392" i="17"/>
  <c r="D380" i="17"/>
  <c r="D368" i="17"/>
  <c r="D356" i="17"/>
  <c r="D352" i="17"/>
  <c r="D348" i="17"/>
  <c r="D344" i="17"/>
  <c r="D332" i="17"/>
  <c r="D328" i="17"/>
  <c r="D324" i="17"/>
  <c r="D320" i="17"/>
  <c r="D316" i="17"/>
  <c r="D312" i="17"/>
  <c r="D308" i="17"/>
  <c r="D304" i="17"/>
  <c r="D300" i="17"/>
  <c r="D296" i="17"/>
  <c r="D292" i="17"/>
  <c r="D288" i="17"/>
  <c r="D284" i="17"/>
  <c r="D280" i="17"/>
  <c r="D276" i="17"/>
  <c r="D272" i="17"/>
  <c r="D268" i="17"/>
  <c r="D264" i="17"/>
  <c r="D260" i="17"/>
  <c r="D256" i="17"/>
  <c r="D252" i="17"/>
  <c r="D248" i="17"/>
  <c r="D244" i="17"/>
  <c r="D240" i="17"/>
  <c r="D236" i="17"/>
  <c r="D232" i="17"/>
  <c r="D228" i="17"/>
  <c r="D224" i="17"/>
  <c r="D220" i="17"/>
  <c r="D216" i="17"/>
  <c r="D212" i="17"/>
  <c r="D208" i="17"/>
  <c r="D204" i="17"/>
  <c r="D200" i="17"/>
  <c r="D196" i="17"/>
  <c r="D192" i="17"/>
  <c r="D188" i="17"/>
  <c r="D184" i="17"/>
  <c r="D180" i="17"/>
  <c r="D176" i="17"/>
  <c r="D172" i="17"/>
  <c r="D168" i="17"/>
  <c r="D164" i="17"/>
  <c r="D160" i="17"/>
  <c r="D156" i="17"/>
  <c r="D152" i="17"/>
  <c r="D148" i="17"/>
  <c r="D144" i="17"/>
  <c r="D140" i="17"/>
  <c r="D136" i="17"/>
  <c r="D132" i="17"/>
  <c r="D128" i="17"/>
  <c r="D124" i="17"/>
  <c r="D120" i="17"/>
  <c r="D116" i="17"/>
  <c r="D112" i="17"/>
  <c r="D108" i="17"/>
  <c r="D104" i="17"/>
  <c r="D100" i="17"/>
  <c r="D96" i="17"/>
  <c r="D92" i="17"/>
  <c r="D88" i="17"/>
  <c r="D84" i="17"/>
  <c r="D80" i="17"/>
  <c r="D76" i="17"/>
  <c r="D72" i="17"/>
  <c r="D68" i="17"/>
  <c r="D64" i="17"/>
  <c r="D60" i="17"/>
  <c r="D56" i="17"/>
  <c r="D52" i="17"/>
  <c r="D48" i="17"/>
  <c r="D44" i="17"/>
  <c r="D40" i="17"/>
  <c r="D36" i="17"/>
  <c r="D32" i="17"/>
  <c r="D24" i="17"/>
  <c r="D20" i="17"/>
  <c r="D16" i="17"/>
  <c r="D12" i="17"/>
  <c r="D8" i="17"/>
  <c r="D1252" i="17"/>
  <c r="D1204" i="17"/>
  <c r="D1156" i="17"/>
  <c r="D1029" i="17"/>
  <c r="D1008" i="17"/>
  <c r="D944" i="17"/>
  <c r="D688" i="17"/>
  <c r="D645" i="17"/>
  <c r="D581" i="17"/>
  <c r="D517" i="17"/>
  <c r="D496" i="17"/>
  <c r="D453" i="17"/>
  <c r="D432" i="17"/>
  <c r="D411" i="17"/>
  <c r="D389" i="17"/>
  <c r="D363" i="17"/>
  <c r="D299" i="17"/>
  <c r="D235" i="17"/>
  <c r="D171" i="17"/>
  <c r="D107" i="17"/>
  <c r="D43" i="17"/>
  <c r="D1041" i="17"/>
  <c r="D1037" i="17"/>
  <c r="D1033" i="17"/>
  <c r="D961" i="17"/>
  <c r="D957" i="17"/>
  <c r="D953" i="17"/>
  <c r="D897" i="17"/>
  <c r="D893" i="17"/>
  <c r="D889" i="17"/>
  <c r="D833" i="17"/>
  <c r="D829" i="17"/>
  <c r="D825" i="17"/>
  <c r="D769" i="17"/>
  <c r="D765" i="17"/>
  <c r="D761" i="17"/>
  <c r="D705" i="17"/>
  <c r="D701" i="17"/>
  <c r="D697" i="17"/>
  <c r="D689" i="17"/>
  <c r="D653" i="17"/>
  <c r="D605" i="17"/>
  <c r="D585" i="17"/>
  <c r="D553" i="17"/>
  <c r="D521" i="17"/>
  <c r="D493" i="17"/>
  <c r="D461" i="17"/>
  <c r="D429" i="17"/>
  <c r="D397" i="17"/>
  <c r="D1240" i="17"/>
  <c r="D1176" i="17"/>
  <c r="D1096" i="17"/>
  <c r="D1077" i="17"/>
  <c r="D971" i="17"/>
  <c r="D843" i="17"/>
  <c r="D715" i="17"/>
  <c r="D608" i="17"/>
  <c r="D523" i="17"/>
  <c r="D459" i="17"/>
  <c r="D395" i="17"/>
  <c r="D251" i="17"/>
  <c r="D1064" i="17"/>
  <c r="D1036" i="17"/>
  <c r="D1028" i="17"/>
  <c r="D1020" i="17"/>
  <c r="D1012" i="17"/>
  <c r="D1004" i="17"/>
  <c r="D996" i="17"/>
  <c r="D988" i="17"/>
  <c r="D980" i="17"/>
  <c r="D972" i="17"/>
  <c r="D964" i="17"/>
  <c r="D956" i="17"/>
  <c r="D948" i="17"/>
  <c r="D940" i="17"/>
  <c r="D932" i="17"/>
  <c r="D920" i="17"/>
  <c r="D916" i="17"/>
  <c r="D908" i="17"/>
  <c r="D900" i="17"/>
  <c r="D872" i="17"/>
  <c r="D840" i="17"/>
  <c r="D808" i="17"/>
  <c r="D760" i="17"/>
  <c r="D748" i="17"/>
  <c r="D740" i="17"/>
  <c r="D732" i="17"/>
  <c r="D724" i="17"/>
  <c r="D696" i="17"/>
  <c r="D664" i="17"/>
  <c r="D616" i="17"/>
  <c r="D584" i="17"/>
  <c r="D532" i="17"/>
  <c r="D504" i="17"/>
  <c r="D492" i="17"/>
  <c r="D484" i="17"/>
  <c r="D476" i="17"/>
  <c r="D468" i="17"/>
  <c r="D460" i="17"/>
  <c r="D452" i="17"/>
  <c r="D444" i="17"/>
  <c r="D436" i="17"/>
  <c r="D428" i="17"/>
  <c r="D420" i="17"/>
  <c r="D412" i="17"/>
  <c r="D404" i="17"/>
  <c r="D396" i="17"/>
  <c r="D388" i="17"/>
  <c r="D376" i="17"/>
  <c r="D364" i="17"/>
  <c r="D336" i="17"/>
  <c r="D1275" i="17"/>
  <c r="D1267" i="17"/>
  <c r="D1259" i="17"/>
  <c r="D1251" i="17"/>
  <c r="D1247" i="17"/>
  <c r="D1239" i="17"/>
  <c r="D1231" i="17"/>
  <c r="D1223" i="17"/>
  <c r="D1215" i="17"/>
  <c r="D1207" i="17"/>
  <c r="D1199" i="17"/>
  <c r="D1191" i="17"/>
  <c r="D1183" i="17"/>
  <c r="D1175" i="17"/>
  <c r="D1167" i="17"/>
  <c r="D1159" i="17"/>
  <c r="D1151" i="17"/>
  <c r="D1143" i="17"/>
  <c r="D1135" i="17"/>
  <c r="D1127" i="17"/>
  <c r="D1119" i="17"/>
  <c r="D1111" i="17"/>
  <c r="D1103" i="17"/>
  <c r="D1079" i="17"/>
  <c r="D1075" i="17"/>
  <c r="D1071" i="17"/>
  <c r="D1063" i="17"/>
  <c r="D1043" i="17"/>
  <c r="D1039" i="17"/>
  <c r="D1031" i="17"/>
  <c r="D1011" i="17"/>
  <c r="D1007" i="17"/>
  <c r="D999" i="17"/>
  <c r="D963" i="17"/>
  <c r="D959" i="17"/>
  <c r="D951" i="17"/>
  <c r="D931" i="17"/>
  <c r="D927" i="17"/>
  <c r="D919" i="17"/>
  <c r="D915" i="17"/>
  <c r="D911" i="17"/>
  <c r="D903" i="17"/>
  <c r="D867" i="17"/>
  <c r="D863" i="17"/>
  <c r="D855" i="17"/>
  <c r="D835" i="17"/>
  <c r="D831" i="17"/>
  <c r="D823" i="17"/>
  <c r="D803" i="17"/>
  <c r="D799" i="17"/>
  <c r="D791" i="17"/>
  <c r="D771" i="17"/>
  <c r="D767" i="17"/>
  <c r="D759" i="17"/>
  <c r="D755" i="17"/>
  <c r="D751" i="17"/>
  <c r="D743" i="17"/>
  <c r="D739" i="17"/>
  <c r="D735" i="17"/>
  <c r="D727" i="17"/>
  <c r="D707" i="17"/>
  <c r="D703" i="17"/>
  <c r="D695" i="17"/>
  <c r="D675" i="17"/>
  <c r="D671" i="17"/>
  <c r="D663" i="17"/>
  <c r="D655" i="17"/>
  <c r="D647" i="17"/>
  <c r="D643" i="17"/>
  <c r="D631" i="17"/>
  <c r="D627" i="17"/>
  <c r="D623" i="17"/>
  <c r="D615" i="17"/>
  <c r="D611" i="17"/>
  <c r="D607" i="17"/>
  <c r="D599" i="17"/>
  <c r="D595" i="17"/>
  <c r="D591" i="17"/>
  <c r="D583" i="17"/>
  <c r="D579" i="17"/>
  <c r="D575" i="17"/>
  <c r="D567" i="17"/>
  <c r="D563" i="17"/>
  <c r="D559" i="17"/>
  <c r="D551" i="17"/>
  <c r="D547" i="17"/>
  <c r="D543" i="17"/>
  <c r="D535" i="17"/>
  <c r="D531" i="17"/>
  <c r="D527" i="17"/>
  <c r="D519" i="17"/>
  <c r="D515" i="17"/>
  <c r="D511" i="17"/>
  <c r="D503" i="17"/>
  <c r="D499" i="17"/>
  <c r="D495" i="17"/>
  <c r="D487" i="17"/>
  <c r="D483" i="17"/>
  <c r="D479" i="17"/>
  <c r="D471" i="17"/>
  <c r="D467" i="17"/>
  <c r="D463" i="17"/>
  <c r="D1264" i="17"/>
  <c r="D1232" i="17"/>
  <c r="D1216" i="17"/>
  <c r="D1184" i="17"/>
  <c r="D1168" i="17"/>
  <c r="D1136" i="17"/>
  <c r="D1120" i="17"/>
  <c r="D1104" i="17"/>
  <c r="D1088" i="17"/>
  <c r="D1045" i="17"/>
  <c r="D981" i="17"/>
  <c r="D939" i="17"/>
  <c r="D917" i="17"/>
  <c r="D896" i="17"/>
  <c r="D875" i="17"/>
  <c r="D853" i="17"/>
  <c r="D832" i="17"/>
  <c r="D811" i="17"/>
  <c r="D789" i="17"/>
  <c r="D768" i="17"/>
  <c r="D725" i="17"/>
  <c r="D704" i="17"/>
  <c r="D683" i="17"/>
  <c r="D661" i="17"/>
  <c r="D640" i="17"/>
  <c r="D619" i="17"/>
  <c r="D597" i="17"/>
  <c r="D576" i="17"/>
  <c r="D555" i="17"/>
  <c r="D533" i="17"/>
  <c r="D512" i="17"/>
  <c r="D491" i="17"/>
  <c r="D469" i="17"/>
  <c r="D427" i="17"/>
  <c r="D405" i="17"/>
  <c r="D347" i="17"/>
  <c r="D283" i="17"/>
  <c r="D219" i="17"/>
  <c r="D155" i="17"/>
  <c r="D91" i="17"/>
  <c r="D27" i="17"/>
  <c r="D1073" i="17"/>
  <c r="D1069" i="17"/>
  <c r="D1065" i="17"/>
  <c r="D1009" i="17"/>
  <c r="D1005" i="17"/>
  <c r="D1001" i="17"/>
  <c r="D945" i="17"/>
  <c r="D941" i="17"/>
  <c r="D937" i="17"/>
  <c r="D881" i="17"/>
  <c r="D877" i="17"/>
  <c r="D873" i="17"/>
  <c r="D817" i="17"/>
  <c r="D813" i="17"/>
  <c r="D809" i="17"/>
  <c r="D753" i="17"/>
  <c r="D749" i="17"/>
  <c r="D745" i="17"/>
  <c r="D685" i="17"/>
  <c r="D681" i="17"/>
  <c r="D649" i="17"/>
  <c r="D617" i="17"/>
  <c r="D573" i="17"/>
  <c r="D541" i="17"/>
  <c r="D509" i="17"/>
  <c r="D477" i="17"/>
  <c r="D445" i="17"/>
  <c r="D413" i="17"/>
  <c r="D381" i="17"/>
  <c r="D1256" i="17"/>
  <c r="D1192" i="17"/>
  <c r="D1128" i="17"/>
  <c r="D1035" i="17"/>
  <c r="D1013" i="17"/>
  <c r="D907" i="17"/>
  <c r="D885" i="17"/>
  <c r="D736" i="17"/>
  <c r="D629" i="17"/>
  <c r="D544" i="17"/>
  <c r="D480" i="17"/>
  <c r="D416" i="17"/>
  <c r="D315" i="17"/>
  <c r="D123" i="17"/>
  <c r="D1084" i="17"/>
  <c r="D1076" i="17"/>
  <c r="D1068" i="17"/>
  <c r="D1060" i="17"/>
  <c r="D1052" i="17"/>
  <c r="D1044" i="17"/>
  <c r="D1016" i="17"/>
  <c r="D984" i="17"/>
  <c r="D952" i="17"/>
  <c r="D904" i="17"/>
  <c r="D892" i="17"/>
  <c r="D884" i="17"/>
  <c r="D876" i="17"/>
  <c r="D868" i="17"/>
  <c r="D860" i="17"/>
  <c r="D852" i="17"/>
  <c r="D844" i="17"/>
  <c r="D836" i="17"/>
  <c r="D828" i="17"/>
  <c r="D820" i="17"/>
  <c r="D792" i="17"/>
  <c r="D780" i="17"/>
  <c r="D776" i="17"/>
  <c r="D728" i="17"/>
  <c r="D716" i="17"/>
  <c r="D708" i="17"/>
  <c r="D700" i="17"/>
  <c r="D692" i="17"/>
  <c r="D684" i="17"/>
  <c r="D676" i="17"/>
  <c r="D668" i="17"/>
  <c r="D660" i="17"/>
  <c r="D652" i="17"/>
  <c r="D648" i="17"/>
  <c r="D636" i="17"/>
  <c r="D628" i="17"/>
  <c r="D620" i="17"/>
  <c r="D612" i="17"/>
  <c r="D604" i="17"/>
  <c r="D596" i="17"/>
  <c r="D588" i="17"/>
  <c r="D580" i="17"/>
  <c r="D572" i="17"/>
  <c r="D564" i="17"/>
  <c r="D556" i="17"/>
  <c r="D548" i="17"/>
  <c r="D540" i="17"/>
  <c r="D536" i="17"/>
  <c r="D524" i="17"/>
  <c r="D516" i="17"/>
  <c r="D508" i="17"/>
  <c r="D500" i="17"/>
  <c r="D472" i="17"/>
  <c r="D440" i="17"/>
  <c r="D408" i="17"/>
  <c r="D372" i="17"/>
  <c r="D360" i="17"/>
  <c r="D340" i="17"/>
  <c r="D1283" i="17"/>
  <c r="D1279" i="17"/>
  <c r="D1271" i="17"/>
  <c r="D1263" i="17"/>
  <c r="D1255" i="17"/>
  <c r="D1243" i="17"/>
  <c r="D1235" i="17"/>
  <c r="D1227" i="17"/>
  <c r="D1219" i="17"/>
  <c r="D1211" i="17"/>
  <c r="D1203" i="17"/>
  <c r="D1195" i="17"/>
  <c r="D1187" i="17"/>
  <c r="D1179" i="17"/>
  <c r="D1171" i="17"/>
  <c r="D1163" i="17"/>
  <c r="D1155" i="17"/>
  <c r="D1147" i="17"/>
  <c r="D1139" i="17"/>
  <c r="D1131" i="17"/>
  <c r="D1123" i="17"/>
  <c r="D1115" i="17"/>
  <c r="D1107" i="17"/>
  <c r="D1099" i="17"/>
  <c r="D1095" i="17"/>
  <c r="D1091" i="17"/>
  <c r="D1087" i="17"/>
  <c r="D1059" i="17"/>
  <c r="D1055" i="17"/>
  <c r="D1047" i="17"/>
  <c r="D1027" i="17"/>
  <c r="D1023" i="17"/>
  <c r="D1015" i="17"/>
  <c r="D995" i="17"/>
  <c r="D991" i="17"/>
  <c r="D983" i="17"/>
  <c r="D979" i="17"/>
  <c r="D975" i="17"/>
  <c r="D967" i="17"/>
  <c r="D947" i="17"/>
  <c r="D943" i="17"/>
  <c r="D935" i="17"/>
  <c r="D899" i="17"/>
  <c r="D895" i="17"/>
  <c r="D887" i="17"/>
  <c r="D883" i="17"/>
  <c r="D879" i="17"/>
  <c r="D871" i="17"/>
  <c r="D851" i="17"/>
  <c r="D847" i="17"/>
  <c r="D839" i="17"/>
  <c r="D819" i="17"/>
  <c r="D815" i="17"/>
  <c r="D807" i="17"/>
  <c r="D787" i="17"/>
  <c r="D783" i="17"/>
  <c r="D775" i="17"/>
  <c r="D723" i="17"/>
  <c r="D719" i="17"/>
  <c r="D711" i="17"/>
  <c r="D691" i="17"/>
  <c r="D687" i="17"/>
  <c r="D679" i="17"/>
  <c r="D659" i="17"/>
  <c r="D639" i="17"/>
  <c r="D1282" i="17"/>
  <c r="D1278" i="17"/>
  <c r="D1274" i="17"/>
  <c r="D1270" i="17"/>
  <c r="D1266" i="17"/>
  <c r="D1262" i="17"/>
  <c r="D1258" i="17"/>
  <c r="D1254" i="17"/>
  <c r="D1250" i="17"/>
  <c r="D1246" i="17"/>
  <c r="D1242" i="17"/>
  <c r="D1238" i="17"/>
  <c r="D1234" i="17"/>
  <c r="D1230" i="17"/>
  <c r="D1226" i="17"/>
  <c r="D1222" i="17"/>
  <c r="D1218" i="17"/>
  <c r="D1214" i="17"/>
  <c r="D1210" i="17"/>
  <c r="D1206" i="17"/>
  <c r="D1202" i="17"/>
  <c r="D1198" i="17"/>
  <c r="D1194" i="17"/>
  <c r="D1190" i="17"/>
  <c r="D1186" i="17"/>
  <c r="D1182" i="17"/>
  <c r="D1178" i="17"/>
  <c r="D1174" i="17"/>
  <c r="D1170" i="17"/>
  <c r="D1166" i="17"/>
  <c r="D1162" i="17"/>
  <c r="D1158" i="17"/>
  <c r="D1154" i="17"/>
  <c r="D1150" i="17"/>
  <c r="D1146" i="17"/>
  <c r="D1142" i="17"/>
  <c r="D1138" i="17"/>
  <c r="D1134" i="17"/>
  <c r="D1130" i="17"/>
  <c r="D1126" i="17"/>
  <c r="D1122" i="17"/>
  <c r="D1118" i="17"/>
  <c r="D1114" i="17"/>
  <c r="D1110" i="17"/>
  <c r="D1106" i="17"/>
  <c r="D1102" i="17"/>
  <c r="D1098" i="17"/>
  <c r="D1276" i="17"/>
  <c r="D1260" i="17"/>
  <c r="D1244" i="17"/>
  <c r="D1228" i="17"/>
  <c r="D1212" i="17"/>
  <c r="D1196" i="17"/>
  <c r="D1180" i="17"/>
  <c r="D1164" i="17"/>
  <c r="D1148" i="17"/>
  <c r="D1132" i="17"/>
  <c r="D1116" i="17"/>
  <c r="D1100" i="17"/>
  <c r="D1083" i="17"/>
  <c r="D1061" i="17"/>
  <c r="D1040" i="17"/>
  <c r="D1019" i="17"/>
  <c r="D997" i="17"/>
  <c r="D976" i="17"/>
  <c r="D955" i="17"/>
  <c r="D933" i="17"/>
  <c r="D912" i="17"/>
  <c r="D891" i="17"/>
  <c r="D869" i="17"/>
  <c r="D848" i="17"/>
  <c r="D827" i="17"/>
  <c r="D805" i="17"/>
  <c r="D784" i="17"/>
  <c r="D763" i="17"/>
  <c r="D741" i="17"/>
  <c r="D720" i="17"/>
  <c r="D699" i="17"/>
  <c r="D677" i="17"/>
  <c r="D656" i="17"/>
  <c r="D635" i="17"/>
  <c r="D613" i="17"/>
  <c r="D592" i="17"/>
  <c r="D571" i="17"/>
  <c r="D549" i="17"/>
  <c r="D528" i="17"/>
  <c r="D507" i="17"/>
  <c r="D485" i="17"/>
  <c r="D464" i="17"/>
  <c r="D443" i="17"/>
  <c r="D421" i="17"/>
  <c r="D400" i="17"/>
  <c r="D379" i="17"/>
  <c r="D331" i="17"/>
  <c r="D267" i="17"/>
  <c r="D203" i="17"/>
  <c r="D139" i="17"/>
  <c r="D75" i="17"/>
  <c r="D11" i="17"/>
  <c r="D447" i="17"/>
  <c r="D431" i="17"/>
  <c r="D415" i="17"/>
  <c r="D399" i="17"/>
  <c r="D383" i="17"/>
  <c r="D359" i="17"/>
  <c r="D343" i="17"/>
  <c r="D327" i="17"/>
  <c r="D311" i="17"/>
  <c r="D295" i="17"/>
  <c r="D279" i="17"/>
  <c r="D263" i="17"/>
  <c r="D247" i="17"/>
  <c r="D231" i="17"/>
  <c r="D215" i="17"/>
  <c r="D199" i="17"/>
  <c r="D183" i="17"/>
  <c r="D167" i="17"/>
  <c r="D151" i="17"/>
  <c r="D135" i="17"/>
  <c r="D119" i="17"/>
  <c r="D103" i="17"/>
  <c r="D87" i="17"/>
  <c r="D71" i="17"/>
  <c r="D55" i="17"/>
  <c r="D39" i="17"/>
  <c r="D23" i="17"/>
  <c r="D7" i="17"/>
  <c r="D1086" i="17"/>
  <c r="D1082" i="17"/>
  <c r="D1078" i="17"/>
  <c r="D1074" i="17"/>
  <c r="D1070" i="17"/>
  <c r="D1066" i="17"/>
  <c r="D1062" i="17"/>
  <c r="D1058" i="17"/>
  <c r="D1054" i="17"/>
  <c r="D1050" i="17"/>
  <c r="D1046" i="17"/>
  <c r="D1042" i="17"/>
  <c r="D1038" i="17"/>
  <c r="D1034" i="17"/>
  <c r="D1030" i="17"/>
  <c r="D1026" i="17"/>
  <c r="D1022" i="17"/>
  <c r="D1018" i="17"/>
  <c r="D1014" i="17"/>
  <c r="D1010" i="17"/>
  <c r="D1006" i="17"/>
  <c r="D1002" i="17"/>
  <c r="D998" i="17"/>
  <c r="D994" i="17"/>
  <c r="D990" i="17"/>
  <c r="D986" i="17"/>
  <c r="D982" i="17"/>
  <c r="D978" i="17"/>
  <c r="D974" i="17"/>
  <c r="D970" i="17"/>
  <c r="D966" i="17"/>
  <c r="D962" i="17"/>
  <c r="D958" i="17"/>
  <c r="D954" i="17"/>
  <c r="D950" i="17"/>
  <c r="D946" i="17"/>
  <c r="D942" i="17"/>
  <c r="D938" i="17"/>
  <c r="D934" i="17"/>
  <c r="D930" i="17"/>
  <c r="D926" i="17"/>
  <c r="D922" i="17"/>
  <c r="D918" i="17"/>
  <c r="D914" i="17"/>
  <c r="D910" i="17"/>
  <c r="D906" i="17"/>
  <c r="D902" i="17"/>
  <c r="D898" i="17"/>
  <c r="D894" i="17"/>
  <c r="D890" i="17"/>
  <c r="D886" i="17"/>
  <c r="D882" i="17"/>
  <c r="D878" i="17"/>
  <c r="D874" i="17"/>
  <c r="D870" i="17"/>
  <c r="D866" i="17"/>
  <c r="D862" i="17"/>
  <c r="D858" i="17"/>
  <c r="D854" i="17"/>
  <c r="D850" i="17"/>
  <c r="D846" i="17"/>
  <c r="D842" i="17"/>
  <c r="D838" i="17"/>
  <c r="D834" i="17"/>
  <c r="D830" i="17"/>
  <c r="D826" i="17"/>
  <c r="D822" i="17"/>
  <c r="D818" i="17"/>
  <c r="D814" i="17"/>
  <c r="D810" i="17"/>
  <c r="D806" i="17"/>
  <c r="D802" i="17"/>
  <c r="D798" i="17"/>
  <c r="D794" i="17"/>
  <c r="D790" i="17"/>
  <c r="D786" i="17"/>
  <c r="D782" i="17"/>
  <c r="D778" i="17"/>
  <c r="D774" i="17"/>
  <c r="D770" i="17"/>
  <c r="D766" i="17"/>
  <c r="D762" i="17"/>
  <c r="D758" i="17"/>
  <c r="D754" i="17"/>
  <c r="D750" i="17"/>
  <c r="D746" i="17"/>
  <c r="D742" i="17"/>
  <c r="D738" i="17"/>
  <c r="D734" i="17"/>
  <c r="D730" i="17"/>
  <c r="D726" i="17"/>
  <c r="D722" i="17"/>
  <c r="D718" i="17"/>
  <c r="D714" i="17"/>
  <c r="D710" i="17"/>
  <c r="D706" i="17"/>
  <c r="D702" i="17"/>
  <c r="D698" i="17"/>
  <c r="D694" i="17"/>
  <c r="D690" i="17"/>
  <c r="D686" i="17"/>
  <c r="D682" i="17"/>
  <c r="D678" i="17"/>
  <c r="D674" i="17"/>
  <c r="D670" i="17"/>
  <c r="D666" i="17"/>
  <c r="D662" i="17"/>
  <c r="D658" i="17"/>
  <c r="D654" i="17"/>
  <c r="D650" i="17"/>
  <c r="D646" i="17"/>
  <c r="D642" i="17"/>
  <c r="D638" i="17"/>
  <c r="D634" i="17"/>
  <c r="D630" i="17"/>
  <c r="D626" i="17"/>
  <c r="D622" i="17"/>
  <c r="D618" i="17"/>
  <c r="D614" i="17"/>
  <c r="D610" i="17"/>
  <c r="D606" i="17"/>
  <c r="D602" i="17"/>
  <c r="D598" i="17"/>
  <c r="D594" i="17"/>
  <c r="D590" i="17"/>
  <c r="D586" i="17"/>
  <c r="D582" i="17"/>
  <c r="D578" i="17"/>
  <c r="D574" i="17"/>
  <c r="D570" i="17"/>
  <c r="D566" i="17"/>
  <c r="D562" i="17"/>
  <c r="D558" i="17"/>
  <c r="D554" i="17"/>
  <c r="D550" i="17"/>
  <c r="D546" i="17"/>
  <c r="D542" i="17"/>
  <c r="D538" i="17"/>
  <c r="D534" i="17"/>
  <c r="D530" i="17"/>
  <c r="D526" i="17"/>
  <c r="D522" i="17"/>
  <c r="D518" i="17"/>
  <c r="D514" i="17"/>
  <c r="D510" i="17"/>
  <c r="D506" i="17"/>
  <c r="D502" i="17"/>
  <c r="D498" i="17"/>
  <c r="D494" i="17"/>
  <c r="D490" i="17"/>
  <c r="D486" i="17"/>
  <c r="D482" i="17"/>
  <c r="D478" i="17"/>
  <c r="D474" i="17"/>
  <c r="D470" i="17"/>
  <c r="D466" i="17"/>
  <c r="D462" i="17"/>
  <c r="D458" i="17"/>
  <c r="D454" i="17"/>
  <c r="D450" i="17"/>
  <c r="D446" i="17"/>
  <c r="D442" i="17"/>
  <c r="D438" i="17"/>
  <c r="D434" i="17"/>
  <c r="D430" i="17"/>
  <c r="D426" i="17"/>
  <c r="D422" i="17"/>
  <c r="D418" i="17"/>
  <c r="D414" i="17"/>
  <c r="D410" i="17"/>
  <c r="D406" i="17"/>
  <c r="D402" i="17"/>
  <c r="D398" i="17"/>
  <c r="D394" i="17"/>
  <c r="D390" i="17"/>
  <c r="D386" i="17"/>
  <c r="D382" i="17"/>
  <c r="D378" i="17"/>
  <c r="D374" i="17"/>
  <c r="D370" i="17"/>
  <c r="D366" i="17"/>
  <c r="D362" i="17"/>
  <c r="D358" i="17"/>
  <c r="D354" i="17"/>
  <c r="D350" i="17"/>
  <c r="D346" i="17"/>
  <c r="D342" i="17"/>
  <c r="D338" i="17"/>
  <c r="D334" i="17"/>
  <c r="D330" i="17"/>
  <c r="D326" i="17"/>
  <c r="D322" i="17"/>
  <c r="D318" i="17"/>
  <c r="D314" i="17"/>
  <c r="D310" i="17"/>
  <c r="D306" i="17"/>
  <c r="D302" i="17"/>
  <c r="D298" i="17"/>
  <c r="D294" i="17"/>
  <c r="D290" i="17"/>
  <c r="D286" i="17"/>
  <c r="D282" i="17"/>
  <c r="D278" i="17"/>
  <c r="D274" i="17"/>
  <c r="D270" i="17"/>
  <c r="D266" i="17"/>
  <c r="D262" i="17"/>
  <c r="D258" i="17"/>
  <c r="D254" i="17"/>
  <c r="D250" i="17"/>
  <c r="D246" i="17"/>
  <c r="D242" i="17"/>
  <c r="D238" i="17"/>
  <c r="D234" i="17"/>
  <c r="D230" i="17"/>
  <c r="D226" i="17"/>
  <c r="D222" i="17"/>
  <c r="D218" i="17"/>
  <c r="D214" i="17"/>
  <c r="D210" i="17"/>
  <c r="D206" i="17"/>
  <c r="D202" i="17"/>
  <c r="D198" i="17"/>
  <c r="D194" i="17"/>
  <c r="D190" i="17"/>
  <c r="D186" i="17"/>
  <c r="D182" i="17"/>
  <c r="D178" i="17"/>
  <c r="D174" i="17"/>
  <c r="D170" i="17"/>
  <c r="D166" i="17"/>
  <c r="D162" i="17"/>
  <c r="D158" i="17"/>
  <c r="D154" i="17"/>
  <c r="D150" i="17"/>
  <c r="D146" i="17"/>
  <c r="D142" i="17"/>
  <c r="D138" i="17"/>
  <c r="D134" i="17"/>
  <c r="D130" i="17"/>
  <c r="D126" i="17"/>
  <c r="D122" i="17"/>
  <c r="D118" i="17"/>
  <c r="D114" i="17"/>
  <c r="D110" i="17"/>
  <c r="D106" i="17"/>
  <c r="D102" i="17"/>
  <c r="D98" i="17"/>
  <c r="D94" i="17"/>
  <c r="D90" i="17"/>
  <c r="D86" i="17"/>
  <c r="D82" i="17"/>
  <c r="D78" i="17"/>
  <c r="D74" i="17"/>
  <c r="D66" i="17"/>
  <c r="D62" i="17"/>
  <c r="D58" i="17"/>
  <c r="D54" i="17"/>
  <c r="D50" i="17"/>
  <c r="D46" i="17"/>
  <c r="D42" i="17"/>
  <c r="D38" i="17"/>
  <c r="D34" i="17"/>
  <c r="D30" i="17"/>
  <c r="D26" i="17"/>
  <c r="D22" i="17"/>
  <c r="D18" i="17"/>
  <c r="D14" i="17"/>
  <c r="D10" i="17"/>
  <c r="D1094" i="17"/>
  <c r="D1090" i="17"/>
  <c r="D451" i="17"/>
  <c r="D435" i="17"/>
  <c r="D419" i="17"/>
  <c r="D403" i="17"/>
  <c r="D387" i="17"/>
  <c r="D371" i="17"/>
  <c r="D355" i="17"/>
  <c r="D339" i="17"/>
  <c r="D323" i="17"/>
  <c r="D307" i="17"/>
  <c r="D291" i="17"/>
  <c r="D275" i="17"/>
  <c r="D259" i="17"/>
  <c r="D243" i="17"/>
  <c r="D227" i="17"/>
  <c r="D211" i="17"/>
  <c r="D195" i="17"/>
  <c r="D179" i="17"/>
  <c r="D163" i="17"/>
  <c r="D147" i="17"/>
  <c r="D131" i="17"/>
  <c r="D115" i="17"/>
  <c r="D99" i="17"/>
  <c r="D83" i="17"/>
  <c r="D67" i="17"/>
  <c r="D51" i="17"/>
  <c r="D35" i="17"/>
  <c r="D19" i="17"/>
  <c r="D369" i="17"/>
  <c r="D365" i="17"/>
  <c r="D361" i="17"/>
  <c r="D357" i="17"/>
  <c r="D353" i="17"/>
  <c r="D349" i="17"/>
  <c r="D345" i="17"/>
  <c r="D341" i="17"/>
  <c r="D337" i="17"/>
  <c r="D333" i="17"/>
  <c r="D329" i="17"/>
  <c r="D325" i="17"/>
  <c r="D321" i="17"/>
  <c r="D317" i="17"/>
  <c r="D313" i="17"/>
  <c r="D309" i="17"/>
  <c r="D305" i="17"/>
  <c r="D301" i="17"/>
  <c r="D297" i="17"/>
  <c r="D293" i="17"/>
  <c r="D289" i="17"/>
  <c r="D285" i="17"/>
  <c r="D281" i="17"/>
  <c r="D277" i="17"/>
  <c r="D273" i="17"/>
  <c r="D269" i="17"/>
  <c r="D265" i="17"/>
  <c r="D261" i="17"/>
  <c r="D257" i="17"/>
  <c r="D253" i="17"/>
  <c r="D249" i="17"/>
  <c r="D245" i="17"/>
  <c r="D241" i="17"/>
  <c r="D237" i="17"/>
  <c r="D233" i="17"/>
  <c r="D229" i="17"/>
  <c r="D225" i="17"/>
  <c r="D221" i="17"/>
  <c r="D217" i="17"/>
  <c r="D213" i="17"/>
  <c r="D209" i="17"/>
  <c r="D205" i="17"/>
  <c r="D201" i="17"/>
  <c r="D197" i="17"/>
  <c r="D193" i="17"/>
  <c r="D189" i="17"/>
  <c r="D185" i="17"/>
  <c r="D181" i="17"/>
  <c r="D177" i="17"/>
  <c r="D173" i="17"/>
  <c r="D169" i="17"/>
  <c r="D165" i="17"/>
  <c r="D161" i="17"/>
  <c r="D157" i="17"/>
  <c r="D153" i="17"/>
  <c r="D149" i="17"/>
  <c r="D145" i="17"/>
  <c r="D141" i="17"/>
  <c r="D137" i="17"/>
  <c r="D133" i="17"/>
  <c r="D129" i="17"/>
  <c r="D125" i="17"/>
  <c r="D121" i="17"/>
  <c r="D117" i="17"/>
  <c r="D113" i="17"/>
  <c r="D109" i="17"/>
  <c r="D105" i="17"/>
  <c r="D101" i="17"/>
  <c r="D97" i="17"/>
  <c r="D93" i="17"/>
  <c r="D89" i="17"/>
  <c r="D85" i="17"/>
  <c r="D81" i="17"/>
  <c r="D77" i="17"/>
  <c r="D73" i="17"/>
  <c r="D69" i="17"/>
  <c r="D65" i="17"/>
  <c r="D61" i="17"/>
  <c r="D57" i="17"/>
  <c r="D53" i="17"/>
  <c r="D49" i="17"/>
  <c r="D45" i="17"/>
  <c r="D41" i="17"/>
  <c r="D37" i="17"/>
  <c r="D33" i="17"/>
  <c r="D25" i="17"/>
  <c r="D21" i="17"/>
  <c r="D17" i="17"/>
  <c r="D13" i="17"/>
  <c r="D9" i="17"/>
  <c r="D657" i="17"/>
  <c r="D641" i="17"/>
  <c r="D625" i="17"/>
  <c r="D609" i="17"/>
  <c r="D593" i="17"/>
  <c r="D577" i="17"/>
  <c r="D561" i="17"/>
  <c r="D545" i="17"/>
  <c r="D529" i="17"/>
  <c r="D513" i="17"/>
  <c r="D497" i="17"/>
  <c r="D481" i="17"/>
  <c r="D465" i="17"/>
  <c r="D455" i="17"/>
  <c r="D449" i="17"/>
  <c r="D439" i="17"/>
  <c r="D433" i="17"/>
  <c r="D423" i="17"/>
  <c r="D417" i="17"/>
  <c r="D407" i="17"/>
  <c r="D401" i="17"/>
  <c r="D391" i="17"/>
  <c r="D385" i="17"/>
  <c r="D375" i="17"/>
  <c r="D367" i="17"/>
  <c r="D351" i="17"/>
  <c r="D335" i="17"/>
  <c r="D319" i="17"/>
  <c r="D303" i="17"/>
  <c r="D287" i="17"/>
  <c r="D271" i="17"/>
  <c r="D255" i="17"/>
  <c r="D239" i="17"/>
  <c r="D223" i="17"/>
  <c r="D207" i="17"/>
  <c r="D191" i="17"/>
  <c r="D175" i="17"/>
  <c r="D159" i="17"/>
  <c r="D143" i="17"/>
  <c r="D127" i="17"/>
  <c r="D111" i="17"/>
  <c r="D95" i="17"/>
  <c r="D79" i="17"/>
  <c r="D47" i="17"/>
  <c r="D31" i="17"/>
  <c r="D15" i="17"/>
  <c r="D20" i="45" l="1"/>
  <c r="H20" i="45"/>
  <c r="F25" i="45"/>
  <c r="C25" i="45"/>
  <c r="B25" i="45" s="1"/>
  <c r="F24" i="45"/>
  <c r="C24" i="45"/>
  <c r="B24" i="45" s="1"/>
  <c r="F23" i="45"/>
  <c r="C23" i="45"/>
  <c r="K22" i="45"/>
  <c r="I22" i="45" s="1"/>
  <c r="H22" i="45"/>
  <c r="G22" i="45"/>
  <c r="E22" i="45"/>
  <c r="D22" i="45"/>
  <c r="F14" i="45"/>
  <c r="C14" i="45"/>
  <c r="B6" i="41"/>
  <c r="C6" i="41"/>
  <c r="D16" i="36"/>
  <c r="D20" i="36"/>
  <c r="D19" i="39"/>
  <c r="E19" i="39" s="1"/>
  <c r="C26" i="33"/>
  <c r="C17" i="33"/>
  <c r="C24" i="33"/>
  <c r="C22" i="33"/>
  <c r="C19" i="33"/>
  <c r="K20" i="45"/>
  <c r="I20" i="45" s="1"/>
  <c r="K16" i="45"/>
  <c r="I16" i="45" s="1"/>
  <c r="K7" i="45"/>
  <c r="E7" i="45"/>
  <c r="D7" i="45"/>
  <c r="D6" i="45" s="1"/>
  <c r="D16" i="45"/>
  <c r="E16" i="45"/>
  <c r="G16" i="45"/>
  <c r="E20" i="45"/>
  <c r="G20" i="45"/>
  <c r="F27" i="45"/>
  <c r="F9" i="45"/>
  <c r="F10" i="45"/>
  <c r="B10" i="45" s="1"/>
  <c r="F11" i="45"/>
  <c r="F12" i="45"/>
  <c r="F13" i="45"/>
  <c r="F15" i="45"/>
  <c r="F17" i="45"/>
  <c r="F18" i="45"/>
  <c r="F19" i="45"/>
  <c r="F21" i="45"/>
  <c r="F20" i="45" s="1"/>
  <c r="F8" i="45"/>
  <c r="C9" i="45"/>
  <c r="C10" i="45"/>
  <c r="C11" i="45"/>
  <c r="C12" i="45"/>
  <c r="C13" i="45"/>
  <c r="C15" i="45"/>
  <c r="B15" i="45"/>
  <c r="C17" i="45"/>
  <c r="C18" i="45"/>
  <c r="B18" i="45" s="1"/>
  <c r="C19" i="45"/>
  <c r="C21" i="45"/>
  <c r="C20" i="45" s="1"/>
  <c r="C27" i="45"/>
  <c r="C8" i="45"/>
  <c r="D6" i="31"/>
  <c r="D6" i="32"/>
  <c r="D25" i="36"/>
  <c r="D24" i="36"/>
  <c r="D23" i="36"/>
  <c r="D22" i="36"/>
  <c r="C21" i="36"/>
  <c r="B21" i="36"/>
  <c r="D19" i="36"/>
  <c r="D18" i="36"/>
  <c r="D17" i="36"/>
  <c r="D15" i="36"/>
  <c r="D14" i="36"/>
  <c r="D13" i="36"/>
  <c r="D12" i="36"/>
  <c r="D11" i="36"/>
  <c r="D10" i="36"/>
  <c r="D9" i="36"/>
  <c r="D8" i="36"/>
  <c r="C7" i="36"/>
  <c r="B7" i="36"/>
  <c r="D13" i="42"/>
  <c r="E8" i="32"/>
  <c r="C6" i="32"/>
  <c r="C6" i="31"/>
  <c r="D168" i="43"/>
  <c r="E168" i="43" s="1"/>
  <c r="E35" i="43"/>
  <c r="E36" i="43"/>
  <c r="E37" i="43"/>
  <c r="E38" i="43"/>
  <c r="E39" i="43"/>
  <c r="E40" i="43"/>
  <c r="E41" i="43"/>
  <c r="E42" i="43"/>
  <c r="E43" i="43"/>
  <c r="E44" i="43"/>
  <c r="E45" i="43"/>
  <c r="E46" i="43"/>
  <c r="E47" i="43"/>
  <c r="E48" i="43"/>
  <c r="E49" i="43"/>
  <c r="E50" i="43"/>
  <c r="E51" i="43"/>
  <c r="E52" i="43"/>
  <c r="E54" i="43"/>
  <c r="E55" i="43"/>
  <c r="E56" i="43"/>
  <c r="E57" i="43"/>
  <c r="E58" i="43"/>
  <c r="E59" i="43"/>
  <c r="E60" i="43"/>
  <c r="E61" i="43"/>
  <c r="E62" i="43"/>
  <c r="E63" i="43"/>
  <c r="E64" i="43"/>
  <c r="E65" i="43"/>
  <c r="E66" i="43"/>
  <c r="E67" i="43"/>
  <c r="E68" i="43"/>
  <c r="E69" i="43"/>
  <c r="E70" i="43"/>
  <c r="E71" i="43"/>
  <c r="E72" i="43"/>
  <c r="E73" i="43"/>
  <c r="E74" i="43"/>
  <c r="E75" i="43"/>
  <c r="E76" i="43"/>
  <c r="E77" i="43"/>
  <c r="E78" i="43"/>
  <c r="E79" i="43"/>
  <c r="E80" i="43"/>
  <c r="E82" i="43"/>
  <c r="E84" i="43"/>
  <c r="E85" i="43"/>
  <c r="E86" i="43"/>
  <c r="E87" i="43"/>
  <c r="E88" i="43"/>
  <c r="E89" i="43"/>
  <c r="E90" i="43"/>
  <c r="E91" i="43"/>
  <c r="E92" i="43"/>
  <c r="E93" i="43"/>
  <c r="E94" i="43"/>
  <c r="E95" i="43"/>
  <c r="E96" i="43"/>
  <c r="E97" i="43"/>
  <c r="E98" i="43"/>
  <c r="E99" i="43"/>
  <c r="E100" i="43"/>
  <c r="E101" i="43"/>
  <c r="E102" i="43"/>
  <c r="E103" i="43"/>
  <c r="E104" i="43"/>
  <c r="E105" i="43"/>
  <c r="E106" i="43"/>
  <c r="E107" i="43"/>
  <c r="E108" i="43"/>
  <c r="E109" i="43"/>
  <c r="E110" i="43"/>
  <c r="E111" i="43"/>
  <c r="E112" i="43"/>
  <c r="E113" i="43"/>
  <c r="E114" i="43"/>
  <c r="E115" i="43"/>
  <c r="E116" i="43"/>
  <c r="E117" i="43"/>
  <c r="E118" i="43"/>
  <c r="E119" i="43"/>
  <c r="E120" i="43"/>
  <c r="E121" i="43"/>
  <c r="E122" i="43"/>
  <c r="E123" i="43"/>
  <c r="E124" i="43"/>
  <c r="E125" i="43"/>
  <c r="E126" i="43"/>
  <c r="E127" i="43"/>
  <c r="E128" i="43"/>
  <c r="E129" i="43"/>
  <c r="E130" i="43"/>
  <c r="E131" i="43"/>
  <c r="E132" i="43"/>
  <c r="E133" i="43"/>
  <c r="E134" i="43"/>
  <c r="E135" i="43"/>
  <c r="E136" i="43"/>
  <c r="E137" i="43"/>
  <c r="E138" i="43"/>
  <c r="E139" i="43"/>
  <c r="E140" i="43"/>
  <c r="E141" i="43"/>
  <c r="E142" i="43"/>
  <c r="E143" i="43"/>
  <c r="E144" i="43"/>
  <c r="E145" i="43"/>
  <c r="E146" i="43"/>
  <c r="E147" i="43"/>
  <c r="E148" i="43"/>
  <c r="E149" i="43"/>
  <c r="E150" i="43"/>
  <c r="E151" i="43"/>
  <c r="E152" i="43"/>
  <c r="E153" i="43"/>
  <c r="E154" i="43"/>
  <c r="E155" i="43"/>
  <c r="E156" i="43"/>
  <c r="E157" i="43"/>
  <c r="E158" i="43"/>
  <c r="E159" i="43"/>
  <c r="E160" i="43"/>
  <c r="E161" i="43"/>
  <c r="E162" i="43"/>
  <c r="E163" i="43"/>
  <c r="E164" i="43"/>
  <c r="E165" i="43"/>
  <c r="E166" i="43"/>
  <c r="E167" i="43"/>
  <c r="E169" i="43"/>
  <c r="E170" i="43"/>
  <c r="E171" i="43"/>
  <c r="E172" i="43"/>
  <c r="E173" i="43"/>
  <c r="E174" i="43"/>
  <c r="E175" i="43"/>
  <c r="E176" i="43"/>
  <c r="E177" i="43"/>
  <c r="E178" i="43"/>
  <c r="E179" i="43"/>
  <c r="E180" i="43"/>
  <c r="E181" i="43"/>
  <c r="E182" i="43"/>
  <c r="E183" i="43"/>
  <c r="E184" i="43"/>
  <c r="E185" i="43"/>
  <c r="E186" i="43"/>
  <c r="E187" i="43"/>
  <c r="E188" i="43"/>
  <c r="E189" i="43"/>
  <c r="E190" i="43"/>
  <c r="E191" i="43"/>
  <c r="E192" i="43"/>
  <c r="E193" i="43"/>
  <c r="E194" i="43"/>
  <c r="E195" i="43"/>
  <c r="E196" i="43"/>
  <c r="E197" i="43"/>
  <c r="E198" i="43"/>
  <c r="E199" i="43"/>
  <c r="E200" i="43"/>
  <c r="E201" i="43"/>
  <c r="E202" i="43"/>
  <c r="E203" i="43"/>
  <c r="E204" i="43"/>
  <c r="E205" i="43"/>
  <c r="E206" i="43"/>
  <c r="E207" i="43"/>
  <c r="E208" i="43"/>
  <c r="E209" i="43"/>
  <c r="E210" i="43"/>
  <c r="E211" i="43"/>
  <c r="E212" i="43"/>
  <c r="E213" i="43"/>
  <c r="E214" i="43"/>
  <c r="E2" i="43"/>
  <c r="E3" i="43"/>
  <c r="E4" i="43"/>
  <c r="E5" i="43"/>
  <c r="E6" i="43"/>
  <c r="E7" i="43"/>
  <c r="E8" i="43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D8" i="40"/>
  <c r="E8" i="40" s="1"/>
  <c r="D9" i="40"/>
  <c r="E9" i="40" s="1"/>
  <c r="D10" i="40"/>
  <c r="D11" i="40"/>
  <c r="E11" i="40" s="1"/>
  <c r="D12" i="40"/>
  <c r="E12" i="40" s="1"/>
  <c r="D13" i="40"/>
  <c r="E13" i="40" s="1"/>
  <c r="D14" i="40"/>
  <c r="E14" i="40" s="1"/>
  <c r="D15" i="40"/>
  <c r="E15" i="40" s="1"/>
  <c r="D16" i="40"/>
  <c r="E16" i="40" s="1"/>
  <c r="D17" i="40"/>
  <c r="E17" i="40" s="1"/>
  <c r="D18" i="40"/>
  <c r="E18" i="40" s="1"/>
  <c r="D19" i="40"/>
  <c r="E19" i="40" s="1"/>
  <c r="D20" i="40"/>
  <c r="E20" i="40" s="1"/>
  <c r="D21" i="40"/>
  <c r="D22" i="40"/>
  <c r="D23" i="40"/>
  <c r="D27" i="39"/>
  <c r="D26" i="39"/>
  <c r="E26" i="39" s="1"/>
  <c r="D25" i="39"/>
  <c r="E25" i="39" s="1"/>
  <c r="D24" i="39"/>
  <c r="E24" i="39" s="1"/>
  <c r="D23" i="39"/>
  <c r="E23" i="39" s="1"/>
  <c r="D22" i="39"/>
  <c r="E22" i="39" s="1"/>
  <c r="D17" i="39"/>
  <c r="D18" i="39"/>
  <c r="E18" i="39" s="1"/>
  <c r="D20" i="39"/>
  <c r="E20" i="39" s="1"/>
  <c r="D9" i="39"/>
  <c r="E9" i="39" s="1"/>
  <c r="D10" i="39"/>
  <c r="E10" i="39" s="1"/>
  <c r="D11" i="39"/>
  <c r="E11" i="39" s="1"/>
  <c r="D12" i="39"/>
  <c r="E12" i="39"/>
  <c r="D13" i="39"/>
  <c r="E13" i="39" s="1"/>
  <c r="D14" i="39"/>
  <c r="E14" i="39" s="1"/>
  <c r="D15" i="39"/>
  <c r="E15" i="39" s="1"/>
  <c r="D16" i="39"/>
  <c r="E16" i="39" s="1"/>
  <c r="E7" i="32"/>
  <c r="F7" i="32" s="1"/>
  <c r="E9" i="32"/>
  <c r="F9" i="32" s="1"/>
  <c r="E10" i="32"/>
  <c r="F10" i="32" s="1"/>
  <c r="E11" i="32"/>
  <c r="E7" i="31"/>
  <c r="F7" i="31" s="1"/>
  <c r="E8" i="31"/>
  <c r="F8" i="31" s="1"/>
  <c r="E9" i="31"/>
  <c r="F9" i="31" s="1"/>
  <c r="E10" i="31"/>
  <c r="F10" i="31" s="1"/>
  <c r="E11" i="31"/>
  <c r="D7" i="42"/>
  <c r="E7" i="42" s="1"/>
  <c r="D8" i="42"/>
  <c r="E8" i="42" s="1"/>
  <c r="D9" i="42"/>
  <c r="E9" i="42" s="1"/>
  <c r="D10" i="42"/>
  <c r="E10" i="42" s="1"/>
  <c r="D11" i="42"/>
  <c r="D12" i="42"/>
  <c r="D12" i="41"/>
  <c r="D8" i="39"/>
  <c r="E8" i="39" s="1"/>
  <c r="B6" i="42"/>
  <c r="E1" i="43"/>
  <c r="B6" i="40"/>
  <c r="C21" i="39"/>
  <c r="B7" i="39"/>
  <c r="C7" i="39"/>
  <c r="C6" i="39" s="1"/>
  <c r="B21" i="39"/>
  <c r="D7" i="40"/>
  <c r="E7" i="40" s="1"/>
  <c r="D7" i="41"/>
  <c r="E7" i="41" s="1"/>
  <c r="D8" i="41"/>
  <c r="E8" i="41" s="1"/>
  <c r="D9" i="41"/>
  <c r="E9" i="41" s="1"/>
  <c r="D10" i="41"/>
  <c r="E10" i="41" s="1"/>
  <c r="D11" i="41"/>
  <c r="E11" i="41" s="1"/>
  <c r="C6" i="42"/>
  <c r="C16" i="45"/>
  <c r="B19" i="45"/>
  <c r="B21" i="45"/>
  <c r="B12" i="45"/>
  <c r="B17" i="45"/>
  <c r="B8" i="45"/>
  <c r="K6" i="45" l="1"/>
  <c r="I7" i="45"/>
  <c r="I6" i="45" s="1"/>
  <c r="B23" i="45"/>
  <c r="H6" i="45"/>
  <c r="G6" i="45"/>
  <c r="E6" i="45"/>
  <c r="C6" i="33"/>
  <c r="B14" i="45"/>
  <c r="F22" i="45"/>
  <c r="B6" i="36"/>
  <c r="D21" i="36"/>
  <c r="D21" i="39"/>
  <c r="E21" i="39" s="1"/>
  <c r="F16" i="45"/>
  <c r="B9" i="45"/>
  <c r="C7" i="45"/>
  <c r="C6" i="45" s="1"/>
  <c r="B27" i="45"/>
  <c r="B11" i="45"/>
  <c r="C22" i="45"/>
  <c r="B20" i="45"/>
  <c r="F7" i="45"/>
  <c r="F6" i="45" s="1"/>
  <c r="E6" i="32"/>
  <c r="F6" i="32" s="1"/>
  <c r="E6" i="31"/>
  <c r="F6" i="31" s="1"/>
  <c r="D6" i="42"/>
  <c r="E6" i="42" s="1"/>
  <c r="D6" i="41"/>
  <c r="E6" i="41" s="1"/>
  <c r="C6" i="36"/>
  <c r="D7" i="36"/>
  <c r="B6" i="39"/>
  <c r="B13" i="45"/>
  <c r="D7" i="39"/>
  <c r="D6" i="40"/>
  <c r="E6" i="40" s="1"/>
  <c r="B16" i="45"/>
  <c r="D6" i="36" l="1"/>
  <c r="B7" i="45"/>
  <c r="B22" i="45"/>
  <c r="D6" i="39"/>
  <c r="E6" i="39" s="1"/>
  <c r="E7" i="39"/>
  <c r="E5" i="17"/>
  <c r="F6" i="17"/>
  <c r="F10" i="17"/>
  <c r="G10" i="17" s="1"/>
  <c r="F12" i="17"/>
  <c r="G12" i="17" s="1"/>
  <c r="F14" i="17"/>
  <c r="G14" i="17" s="1"/>
  <c r="F16" i="17"/>
  <c r="G16" i="17" s="1"/>
  <c r="F18" i="17"/>
  <c r="G18" i="17" s="1"/>
  <c r="F22" i="17"/>
  <c r="G22" i="17" s="1"/>
  <c r="F24" i="17"/>
  <c r="G24" i="17" s="1"/>
  <c r="F26" i="17"/>
  <c r="G26" i="17" s="1"/>
  <c r="F28" i="17"/>
  <c r="G28" i="17" s="1"/>
  <c r="F30" i="17"/>
  <c r="G30" i="17" s="1"/>
  <c r="F32" i="17"/>
  <c r="G32" i="17" s="1"/>
  <c r="F34" i="17"/>
  <c r="G34" i="17" s="1"/>
  <c r="F36" i="17"/>
  <c r="G36" i="17" s="1"/>
  <c r="F38" i="17"/>
  <c r="G38" i="17" s="1"/>
  <c r="F42" i="17"/>
  <c r="G42" i="17" s="1"/>
  <c r="F44" i="17"/>
  <c r="G44" i="17" s="1"/>
  <c r="F46" i="17"/>
  <c r="G46" i="17" s="1"/>
  <c r="F48" i="17"/>
  <c r="G48" i="17" s="1"/>
  <c r="F50" i="17"/>
  <c r="G50" i="17" s="1"/>
  <c r="F54" i="17"/>
  <c r="G54" i="17" s="1"/>
  <c r="F56" i="17"/>
  <c r="G56" i="17" s="1"/>
  <c r="F58" i="17"/>
  <c r="G58" i="17" s="1"/>
  <c r="F60" i="17"/>
  <c r="G60" i="17" s="1"/>
  <c r="F62" i="17"/>
  <c r="G62" i="17" s="1"/>
  <c r="F64" i="17"/>
  <c r="G64" i="17" s="1"/>
  <c r="F66" i="17"/>
  <c r="G66" i="17" s="1"/>
  <c r="F68" i="17"/>
  <c r="G68" i="17" s="1"/>
  <c r="F70" i="17"/>
  <c r="G70" i="17" s="1"/>
  <c r="F72" i="17"/>
  <c r="G72" i="17" s="1"/>
  <c r="F76" i="17"/>
  <c r="G76" i="17" s="1"/>
  <c r="F78" i="17"/>
  <c r="G78" i="17" s="1"/>
  <c r="F80" i="17"/>
  <c r="G80" i="17" s="1"/>
  <c r="F82" i="17"/>
  <c r="G82" i="17" s="1"/>
  <c r="F84" i="17"/>
  <c r="G84" i="17" s="1"/>
  <c r="F88" i="17"/>
  <c r="G88" i="17" s="1"/>
  <c r="F90" i="17"/>
  <c r="G90" i="17" s="1"/>
  <c r="F92" i="17"/>
  <c r="G92" i="17" s="1"/>
  <c r="F94" i="17"/>
  <c r="K94" i="17" s="1"/>
  <c r="F96" i="17"/>
  <c r="G96" i="17" s="1"/>
  <c r="F98" i="17"/>
  <c r="G98" i="17" s="1"/>
  <c r="F100" i="17"/>
  <c r="G100" i="17" s="1"/>
  <c r="F102" i="17"/>
  <c r="G102" i="17" s="1"/>
  <c r="F104" i="17"/>
  <c r="G104" i="17" s="1"/>
  <c r="F106" i="17"/>
  <c r="G106" i="17" s="1"/>
  <c r="F110" i="17"/>
  <c r="G110" i="17" s="1"/>
  <c r="F112" i="17"/>
  <c r="G112" i="17" s="1"/>
  <c r="F114" i="17"/>
  <c r="G114" i="17" s="1"/>
  <c r="F116" i="17"/>
  <c r="G116" i="17" s="1"/>
  <c r="F120" i="17"/>
  <c r="G120" i="17" s="1"/>
  <c r="F122" i="17"/>
  <c r="G122" i="17" s="1"/>
  <c r="F124" i="17"/>
  <c r="G124" i="17" s="1"/>
  <c r="F126" i="17"/>
  <c r="K126" i="17" s="1"/>
  <c r="F128" i="17"/>
  <c r="G128" i="17" s="1"/>
  <c r="F130" i="17"/>
  <c r="G130" i="17" s="1"/>
  <c r="F132" i="17"/>
  <c r="G132" i="17" s="1"/>
  <c r="F134" i="17"/>
  <c r="G134" i="17" s="1"/>
  <c r="F136" i="17"/>
  <c r="G136" i="17" s="1"/>
  <c r="F140" i="17"/>
  <c r="G140" i="17" s="1"/>
  <c r="F142" i="17"/>
  <c r="G142" i="17" s="1"/>
  <c r="F144" i="17"/>
  <c r="G144" i="17" s="1"/>
  <c r="F146" i="17"/>
  <c r="G146" i="17" s="1"/>
  <c r="F148" i="17"/>
  <c r="G148" i="17" s="1"/>
  <c r="F150" i="17"/>
  <c r="G150" i="17" s="1"/>
  <c r="F152" i="17"/>
  <c r="G152" i="17" s="1"/>
  <c r="F154" i="17"/>
  <c r="G154" i="17" s="1"/>
  <c r="F156" i="17"/>
  <c r="G156" i="17" s="1"/>
  <c r="F160" i="17"/>
  <c r="G160" i="17" s="1"/>
  <c r="F162" i="17"/>
  <c r="G162" i="17" s="1"/>
  <c r="F164" i="17"/>
  <c r="G164" i="17" s="1"/>
  <c r="F168" i="17"/>
  <c r="G168" i="17" s="1"/>
  <c r="F170" i="17"/>
  <c r="F174" i="17"/>
  <c r="G174" i="17" s="1"/>
  <c r="F176" i="17"/>
  <c r="F178" i="17"/>
  <c r="K178" i="17" s="1"/>
  <c r="F180" i="17"/>
  <c r="F182" i="17"/>
  <c r="G182" i="17" s="1"/>
  <c r="F184" i="17"/>
  <c r="F188" i="17"/>
  <c r="G188" i="17" s="1"/>
  <c r="F190" i="17"/>
  <c r="F192" i="17"/>
  <c r="K192" i="17" s="1"/>
  <c r="F194" i="17"/>
  <c r="F196" i="17"/>
  <c r="G196" i="17" s="1"/>
  <c r="F198" i="17"/>
  <c r="F202" i="17"/>
  <c r="G202" i="17" s="1"/>
  <c r="F204" i="17"/>
  <c r="F206" i="17"/>
  <c r="K206" i="17" s="1"/>
  <c r="F208" i="17"/>
  <c r="F210" i="17"/>
  <c r="G210" i="17" s="1"/>
  <c r="F212" i="17"/>
  <c r="G212" i="17" s="1"/>
  <c r="F214" i="17"/>
  <c r="G214" i="17" s="1"/>
  <c r="F216" i="17"/>
  <c r="G216" i="17" s="1"/>
  <c r="F218" i="17"/>
  <c r="G218" i="17" s="1"/>
  <c r="F220" i="17"/>
  <c r="K220" i="17" s="1"/>
  <c r="F222" i="17"/>
  <c r="G222" i="17" s="1"/>
  <c r="F224" i="17"/>
  <c r="G224" i="17" s="1"/>
  <c r="F226" i="17"/>
  <c r="G226" i="17" s="1"/>
  <c r="F228" i="17"/>
  <c r="G228" i="17" s="1"/>
  <c r="F230" i="17"/>
  <c r="G230" i="17" s="1"/>
  <c r="F232" i="17"/>
  <c r="G232" i="17" s="1"/>
  <c r="F236" i="17"/>
  <c r="G236" i="17" s="1"/>
  <c r="F238" i="17"/>
  <c r="G238" i="17" s="1"/>
  <c r="F240" i="17"/>
  <c r="G240" i="17" s="1"/>
  <c r="F242" i="17"/>
  <c r="G242" i="17" s="1"/>
  <c r="F244" i="17"/>
  <c r="G244" i="17" s="1"/>
  <c r="F246" i="17"/>
  <c r="G246" i="17" s="1"/>
  <c r="F248" i="17"/>
  <c r="G248" i="17" s="1"/>
  <c r="F250" i="17"/>
  <c r="G250" i="17" s="1"/>
  <c r="F254" i="17"/>
  <c r="G254" i="17" s="1"/>
  <c r="F258" i="17"/>
  <c r="G258" i="17" s="1"/>
  <c r="F260" i="17"/>
  <c r="F262" i="17"/>
  <c r="G262" i="17" s="1"/>
  <c r="F264" i="17"/>
  <c r="F266" i="17"/>
  <c r="G266" i="17" s="1"/>
  <c r="F270" i="17"/>
  <c r="F274" i="17"/>
  <c r="G274" i="17" s="1"/>
  <c r="F276" i="17"/>
  <c r="F278" i="17"/>
  <c r="G278" i="17" s="1"/>
  <c r="F280" i="17"/>
  <c r="F282" i="17"/>
  <c r="G282" i="17" s="1"/>
  <c r="F284" i="17"/>
  <c r="G284" i="17" s="1"/>
  <c r="F286" i="17"/>
  <c r="G286" i="17" s="1"/>
  <c r="F288" i="17"/>
  <c r="G288" i="17" s="1"/>
  <c r="F292" i="17"/>
  <c r="G292" i="17" s="1"/>
  <c r="F294" i="17"/>
  <c r="G294" i="17" s="1"/>
  <c r="F296" i="17"/>
  <c r="G296" i="17" s="1"/>
  <c r="F300" i="17"/>
  <c r="G300" i="17" s="1"/>
  <c r="F302" i="17"/>
  <c r="G302" i="17" s="1"/>
  <c r="F304" i="17"/>
  <c r="G304" i="17" s="1"/>
  <c r="F306" i="17"/>
  <c r="K306" i="17" s="1"/>
  <c r="F308" i="17"/>
  <c r="G308" i="17" s="1"/>
  <c r="F310" i="17"/>
  <c r="F312" i="17"/>
  <c r="G312" i="17" s="1"/>
  <c r="F314" i="17"/>
  <c r="F316" i="17"/>
  <c r="G316" i="17" s="1"/>
  <c r="F318" i="17"/>
  <c r="F320" i="17"/>
  <c r="G320" i="17" s="1"/>
  <c r="F322" i="17"/>
  <c r="K322" i="17" s="1"/>
  <c r="F324" i="17"/>
  <c r="G324" i="17" s="1"/>
  <c r="F326" i="17"/>
  <c r="F328" i="17"/>
  <c r="G328" i="17" s="1"/>
  <c r="F330" i="17"/>
  <c r="F334" i="17"/>
  <c r="G334" i="17" s="1"/>
  <c r="F336" i="17"/>
  <c r="F338" i="17"/>
  <c r="G338" i="17" s="1"/>
  <c r="F340" i="17"/>
  <c r="F344" i="17"/>
  <c r="G344" i="17" s="1"/>
  <c r="F346" i="17"/>
  <c r="F349" i="17"/>
  <c r="G349" i="17" s="1"/>
  <c r="F353" i="17"/>
  <c r="G353" i="17" s="1"/>
  <c r="F357" i="17"/>
  <c r="F361" i="17"/>
  <c r="G361" i="17" s="1"/>
  <c r="F365" i="17"/>
  <c r="G365" i="17" s="1"/>
  <c r="F369" i="17"/>
  <c r="G369" i="17" s="1"/>
  <c r="F377" i="17"/>
  <c r="G377" i="17" s="1"/>
  <c r="F381" i="17"/>
  <c r="G381" i="17" s="1"/>
  <c r="F401" i="17"/>
  <c r="G401" i="17" s="1"/>
  <c r="F405" i="17"/>
  <c r="G405" i="17" s="1"/>
  <c r="F409" i="17"/>
  <c r="G409" i="17" s="1"/>
  <c r="F413" i="17"/>
  <c r="G413" i="17" s="1"/>
  <c r="F421" i="17"/>
  <c r="G421" i="17" s="1"/>
  <c r="F429" i="17"/>
  <c r="G429" i="17" s="1"/>
  <c r="F433" i="17"/>
  <c r="G433" i="17" s="1"/>
  <c r="F437" i="17"/>
  <c r="G437" i="17" s="1"/>
  <c r="F441" i="17"/>
  <c r="G441" i="17" s="1"/>
  <c r="F449" i="17"/>
  <c r="G449" i="17" s="1"/>
  <c r="F453" i="17"/>
  <c r="G453" i="17" s="1"/>
  <c r="F457" i="17"/>
  <c r="G457" i="17" s="1"/>
  <c r="F461" i="17"/>
  <c r="G461" i="17" s="1"/>
  <c r="F469" i="17"/>
  <c r="G469" i="17" s="1"/>
  <c r="F473" i="17"/>
  <c r="G473" i="17" s="1"/>
  <c r="F477" i="17"/>
  <c r="G477" i="17" s="1"/>
  <c r="F481" i="17"/>
  <c r="K481" i="17" s="1"/>
  <c r="F485" i="17"/>
  <c r="F489" i="17"/>
  <c r="K489" i="17" s="1"/>
  <c r="F493" i="17"/>
  <c r="G493" i="17" s="1"/>
  <c r="F497" i="17"/>
  <c r="G497" i="17" s="1"/>
  <c r="F505" i="17"/>
  <c r="G505" i="17" s="1"/>
  <c r="F509" i="17"/>
  <c r="G509" i="17" s="1"/>
  <c r="F513" i="17"/>
  <c r="G513" i="17" s="1"/>
  <c r="F517" i="17"/>
  <c r="G517" i="17" s="1"/>
  <c r="F521" i="17"/>
  <c r="F525" i="17"/>
  <c r="F529" i="17"/>
  <c r="G529" i="17" s="1"/>
  <c r="F533" i="17"/>
  <c r="F541" i="17"/>
  <c r="G541" i="17" s="1"/>
  <c r="F549" i="17"/>
  <c r="G549" i="17" s="1"/>
  <c r="F553" i="17"/>
  <c r="G553" i="17" s="1"/>
  <c r="F557" i="17"/>
  <c r="G557" i="17" s="1"/>
  <c r="F561" i="17"/>
  <c r="G561" i="17" s="1"/>
  <c r="F565" i="17"/>
  <c r="G565" i="17" s="1"/>
  <c r="F573" i="17"/>
  <c r="G573" i="17" s="1"/>
  <c r="F581" i="17"/>
  <c r="G581" i="17" s="1"/>
  <c r="F585" i="17"/>
  <c r="G585" i="17" s="1"/>
  <c r="F589" i="17"/>
  <c r="G589" i="17" s="1"/>
  <c r="F593" i="17"/>
  <c r="G593" i="17" s="1"/>
  <c r="F597" i="17"/>
  <c r="G597" i="17" s="1"/>
  <c r="F605" i="17"/>
  <c r="G605" i="17" s="1"/>
  <c r="F613" i="17"/>
  <c r="G613" i="17" s="1"/>
  <c r="F617" i="17"/>
  <c r="K617" i="17" s="1"/>
  <c r="F629" i="17"/>
  <c r="G629" i="17" s="1"/>
  <c r="F633" i="17"/>
  <c r="G633" i="17" s="1"/>
  <c r="F637" i="17"/>
  <c r="G637" i="17" s="1"/>
  <c r="F645" i="17"/>
  <c r="G645" i="17" s="1"/>
  <c r="F653" i="17"/>
  <c r="G653" i="17" s="1"/>
  <c r="F657" i="17"/>
  <c r="G657" i="17" s="1"/>
  <c r="F661" i="17"/>
  <c r="G661" i="17" s="1"/>
  <c r="F665" i="17"/>
  <c r="G665" i="17" s="1"/>
  <c r="F669" i="17"/>
  <c r="G669" i="17" s="1"/>
  <c r="F673" i="17"/>
  <c r="G673" i="17" s="1"/>
  <c r="F677" i="17"/>
  <c r="G677" i="17" s="1"/>
  <c r="F681" i="17"/>
  <c r="G681" i="17" s="1"/>
  <c r="F685" i="17"/>
  <c r="G685" i="17" s="1"/>
  <c r="F689" i="17"/>
  <c r="G689" i="17" s="1"/>
  <c r="F693" i="17"/>
  <c r="G693" i="17" s="1"/>
  <c r="F697" i="17"/>
  <c r="G697" i="17" s="1"/>
  <c r="F701" i="17"/>
  <c r="G701" i="17" s="1"/>
  <c r="F705" i="17"/>
  <c r="G705" i="17" s="1"/>
  <c r="F709" i="17"/>
  <c r="G709" i="17" s="1"/>
  <c r="F717" i="17"/>
  <c r="G717" i="17" s="1"/>
  <c r="F721" i="17"/>
  <c r="G721" i="17" s="1"/>
  <c r="F733" i="17"/>
  <c r="G733" i="17" s="1"/>
  <c r="F741" i="17"/>
  <c r="G741" i="17" s="1"/>
  <c r="F745" i="17"/>
  <c r="G745" i="17" s="1"/>
  <c r="F749" i="17"/>
  <c r="K749" i="17" s="1"/>
  <c r="F753" i="17"/>
  <c r="G753" i="17" s="1"/>
  <c r="F757" i="17"/>
  <c r="G757" i="17" s="1"/>
  <c r="F761" i="17"/>
  <c r="G761" i="17" s="1"/>
  <c r="F769" i="17"/>
  <c r="G769" i="17" s="1"/>
  <c r="F777" i="17"/>
  <c r="G777" i="17" s="1"/>
  <c r="F781" i="17"/>
  <c r="G781" i="17" s="1"/>
  <c r="F785" i="17"/>
  <c r="G785" i="17" s="1"/>
  <c r="F793" i="17"/>
  <c r="G793" i="17" s="1"/>
  <c r="F797" i="17"/>
  <c r="G797" i="17" s="1"/>
  <c r="F805" i="17"/>
  <c r="G805" i="17" s="1"/>
  <c r="F813" i="17"/>
  <c r="G813" i="17" s="1"/>
  <c r="F817" i="17"/>
  <c r="G817" i="17" s="1"/>
  <c r="F821" i="17"/>
  <c r="G821" i="17" s="1"/>
  <c r="F825" i="17"/>
  <c r="G825" i="17" s="1"/>
  <c r="F829" i="17"/>
  <c r="G829" i="17" s="1"/>
  <c r="F833" i="17"/>
  <c r="G833" i="17" s="1"/>
  <c r="F837" i="17"/>
  <c r="G837" i="17" s="1"/>
  <c r="F841" i="17"/>
  <c r="G841" i="17" s="1"/>
  <c r="F845" i="17"/>
  <c r="G845" i="17" s="1"/>
  <c r="F849" i="17"/>
  <c r="G849" i="17" s="1"/>
  <c r="F853" i="17"/>
  <c r="G853" i="17" s="1"/>
  <c r="F857" i="17"/>
  <c r="G857" i="17" s="1"/>
  <c r="F871" i="17"/>
  <c r="G871" i="17" s="1"/>
  <c r="F879" i="17"/>
  <c r="G879" i="17" s="1"/>
  <c r="F887" i="17"/>
  <c r="G887" i="17" s="1"/>
  <c r="F895" i="17"/>
  <c r="G895" i="17" s="1"/>
  <c r="F903" i="17"/>
  <c r="G903" i="17" s="1"/>
  <c r="F911" i="17"/>
  <c r="G911" i="17" s="1"/>
  <c r="F927" i="17"/>
  <c r="G927" i="17" s="1"/>
  <c r="F935" i="17"/>
  <c r="G935" i="17" s="1"/>
  <c r="F943" i="17"/>
  <c r="G943" i="17" s="1"/>
  <c r="F951" i="17"/>
  <c r="G951" i="17" s="1"/>
  <c r="F959" i="17"/>
  <c r="G959" i="17" s="1"/>
  <c r="F967" i="17"/>
  <c r="F975" i="17"/>
  <c r="G975" i="17" s="1"/>
  <c r="F991" i="17"/>
  <c r="F999" i="17"/>
  <c r="G999" i="17" s="1"/>
  <c r="F1007" i="17"/>
  <c r="F1015" i="17"/>
  <c r="G1015" i="17" s="1"/>
  <c r="F1023" i="17"/>
  <c r="F1031" i="17"/>
  <c r="K1031" i="17" s="1"/>
  <c r="F1047" i="17"/>
  <c r="G1047" i="17" s="1"/>
  <c r="F1055" i="17"/>
  <c r="G1055" i="17" s="1"/>
  <c r="F1071" i="17"/>
  <c r="G1071" i="17" s="1"/>
  <c r="F1079" i="17"/>
  <c r="F1095" i="17"/>
  <c r="F1103" i="17"/>
  <c r="G1103" i="17" s="1"/>
  <c r="F1111" i="17"/>
  <c r="F1124" i="17"/>
  <c r="G1124" i="17" s="1"/>
  <c r="F1156" i="17"/>
  <c r="F1172" i="17"/>
  <c r="G1172" i="17" s="1"/>
  <c r="F1188" i="17"/>
  <c r="F1204" i="17"/>
  <c r="G1204" i="17" s="1"/>
  <c r="F1220" i="17"/>
  <c r="F1236" i="17"/>
  <c r="G1236" i="17" s="1"/>
  <c r="F1252" i="17"/>
  <c r="F1268" i="17"/>
  <c r="G1268" i="17" s="1"/>
  <c r="F8" i="17"/>
  <c r="F7" i="17"/>
  <c r="G7" i="17" s="1"/>
  <c r="F9" i="17"/>
  <c r="F11" i="17"/>
  <c r="F13" i="17"/>
  <c r="F15" i="17"/>
  <c r="F17" i="17"/>
  <c r="F20" i="17"/>
  <c r="F19" i="17"/>
  <c r="G19" i="17" s="1"/>
  <c r="F21" i="17"/>
  <c r="F23" i="17"/>
  <c r="F25" i="17"/>
  <c r="F27" i="17"/>
  <c r="F29" i="17"/>
  <c r="F31" i="17"/>
  <c r="F33" i="17"/>
  <c r="F35" i="17"/>
  <c r="F37" i="17"/>
  <c r="F40" i="17"/>
  <c r="F39" i="17"/>
  <c r="K39" i="17" s="1"/>
  <c r="F41" i="17"/>
  <c r="G41" i="17" s="1"/>
  <c r="F43" i="17"/>
  <c r="F45" i="17"/>
  <c r="G45" i="17" s="1"/>
  <c r="F47" i="17"/>
  <c r="F49" i="17"/>
  <c r="G49" i="17" s="1"/>
  <c r="F52" i="17"/>
  <c r="F51" i="17"/>
  <c r="G51" i="17" s="1"/>
  <c r="F53" i="17"/>
  <c r="F55" i="17"/>
  <c r="G55" i="17" s="1"/>
  <c r="F57" i="17"/>
  <c r="F59" i="17"/>
  <c r="G59" i="17" s="1"/>
  <c r="F61" i="17"/>
  <c r="F63" i="17"/>
  <c r="G63" i="17" s="1"/>
  <c r="F65" i="17"/>
  <c r="F67" i="17"/>
  <c r="G67" i="17" s="1"/>
  <c r="F69" i="17"/>
  <c r="F71" i="17"/>
  <c r="G71" i="17" s="1"/>
  <c r="F74" i="17"/>
  <c r="F73" i="17"/>
  <c r="K73" i="17" s="1"/>
  <c r="F75" i="17"/>
  <c r="G75" i="17" s="1"/>
  <c r="F77" i="17"/>
  <c r="G77" i="17" s="1"/>
  <c r="F79" i="17"/>
  <c r="G79" i="17" s="1"/>
  <c r="F81" i="17"/>
  <c r="G81" i="17" s="1"/>
  <c r="F83" i="17"/>
  <c r="G83" i="17" s="1"/>
  <c r="F86" i="17"/>
  <c r="F85" i="17"/>
  <c r="G85" i="17" s="1"/>
  <c r="F87" i="17"/>
  <c r="G87" i="17" s="1"/>
  <c r="F89" i="17"/>
  <c r="F91" i="17"/>
  <c r="G91" i="17" s="1"/>
  <c r="F93" i="17"/>
  <c r="F95" i="17"/>
  <c r="G95" i="17" s="1"/>
  <c r="F97" i="17"/>
  <c r="G97" i="17" s="1"/>
  <c r="F99" i="17"/>
  <c r="G99" i="17" s="1"/>
  <c r="F101" i="17"/>
  <c r="G101" i="17" s="1"/>
  <c r="F103" i="17"/>
  <c r="G103" i="17" s="1"/>
  <c r="F105" i="17"/>
  <c r="G105" i="17" s="1"/>
  <c r="F108" i="17"/>
  <c r="F107" i="17"/>
  <c r="G107" i="17" s="1"/>
  <c r="F109" i="17"/>
  <c r="G109" i="17" s="1"/>
  <c r="F111" i="17"/>
  <c r="G111" i="17" s="1"/>
  <c r="F113" i="17"/>
  <c r="G113" i="17" s="1"/>
  <c r="F115" i="17"/>
  <c r="G115" i="17" s="1"/>
  <c r="F118" i="17"/>
  <c r="F117" i="17"/>
  <c r="G117" i="17" s="1"/>
  <c r="F119" i="17"/>
  <c r="G119" i="17" s="1"/>
  <c r="F121" i="17"/>
  <c r="G121" i="17" s="1"/>
  <c r="F123" i="17"/>
  <c r="G123" i="17" s="1"/>
  <c r="F125" i="17"/>
  <c r="G125" i="17" s="1"/>
  <c r="F127" i="17"/>
  <c r="G127" i="17" s="1"/>
  <c r="F129" i="17"/>
  <c r="G129" i="17" s="1"/>
  <c r="F131" i="17"/>
  <c r="G131" i="17" s="1"/>
  <c r="F133" i="17"/>
  <c r="G133" i="17" s="1"/>
  <c r="F135" i="17"/>
  <c r="G135" i="17" s="1"/>
  <c r="F138" i="17"/>
  <c r="F137" i="17"/>
  <c r="K137" i="17" s="1"/>
  <c r="F139" i="17"/>
  <c r="G139" i="17" s="1"/>
  <c r="F141" i="17"/>
  <c r="G141" i="17" s="1"/>
  <c r="F143" i="17"/>
  <c r="G143" i="17" s="1"/>
  <c r="F145" i="17"/>
  <c r="G145" i="17" s="1"/>
  <c r="F147" i="17"/>
  <c r="G147" i="17" s="1"/>
  <c r="F149" i="17"/>
  <c r="G149" i="17" s="1"/>
  <c r="F151" i="17"/>
  <c r="G151" i="17" s="1"/>
  <c r="F153" i="17"/>
  <c r="G153" i="17" s="1"/>
  <c r="F155" i="17"/>
  <c r="G155" i="17" s="1"/>
  <c r="F158" i="17"/>
  <c r="F157" i="17"/>
  <c r="G157" i="17" s="1"/>
  <c r="F159" i="17"/>
  <c r="G159" i="17" s="1"/>
  <c r="F161" i="17"/>
  <c r="G161" i="17" s="1"/>
  <c r="F163" i="17"/>
  <c r="G163" i="17" s="1"/>
  <c r="F166" i="17"/>
  <c r="F165" i="17"/>
  <c r="K165" i="17" s="1"/>
  <c r="F167" i="17"/>
  <c r="G167" i="17" s="1"/>
  <c r="F169" i="17"/>
  <c r="G169" i="17" s="1"/>
  <c r="F172" i="17"/>
  <c r="F171" i="17"/>
  <c r="G171" i="17" s="1"/>
  <c r="F173" i="17"/>
  <c r="G173" i="17" s="1"/>
  <c r="F175" i="17"/>
  <c r="G175" i="17" s="1"/>
  <c r="F177" i="17"/>
  <c r="G177" i="17" s="1"/>
  <c r="F179" i="17"/>
  <c r="G179" i="17" s="1"/>
  <c r="F181" i="17"/>
  <c r="G181" i="17" s="1"/>
  <c r="F183" i="17"/>
  <c r="G183" i="17" s="1"/>
  <c r="F186" i="17"/>
  <c r="F185" i="17"/>
  <c r="K185" i="17" s="1"/>
  <c r="F187" i="17"/>
  <c r="G187" i="17" s="1"/>
  <c r="F189" i="17"/>
  <c r="G189" i="17" s="1"/>
  <c r="F191" i="17"/>
  <c r="G191" i="17" s="1"/>
  <c r="F193" i="17"/>
  <c r="G193" i="17" s="1"/>
  <c r="F195" i="17"/>
  <c r="G195" i="17" s="1"/>
  <c r="F197" i="17"/>
  <c r="G197" i="17" s="1"/>
  <c r="F200" i="17"/>
  <c r="F199" i="17"/>
  <c r="G199" i="17" s="1"/>
  <c r="F201" i="17"/>
  <c r="G201" i="17" s="1"/>
  <c r="F203" i="17"/>
  <c r="G203" i="17" s="1"/>
  <c r="F205" i="17"/>
  <c r="G205" i="17" s="1"/>
  <c r="F207" i="17"/>
  <c r="G207" i="17" s="1"/>
  <c r="F209" i="17"/>
  <c r="G209" i="17" s="1"/>
  <c r="F211" i="17"/>
  <c r="G211" i="17" s="1"/>
  <c r="F213" i="17"/>
  <c r="G213" i="17" s="1"/>
  <c r="F215" i="17"/>
  <c r="G215" i="17" s="1"/>
  <c r="F217" i="17"/>
  <c r="G217" i="17" s="1"/>
  <c r="F219" i="17"/>
  <c r="G219" i="17" s="1"/>
  <c r="F221" i="17"/>
  <c r="G221" i="17" s="1"/>
  <c r="F223" i="17"/>
  <c r="G223" i="17" s="1"/>
  <c r="F225" i="17"/>
  <c r="G225" i="17" s="1"/>
  <c r="F227" i="17"/>
  <c r="G227" i="17" s="1"/>
  <c r="F229" i="17"/>
  <c r="G229" i="17" s="1"/>
  <c r="F231" i="17"/>
  <c r="G231" i="17" s="1"/>
  <c r="F234" i="17"/>
  <c r="F233" i="17"/>
  <c r="K233" i="17" s="1"/>
  <c r="F235" i="17"/>
  <c r="G235" i="17" s="1"/>
  <c r="F237" i="17"/>
  <c r="G237" i="17" s="1"/>
  <c r="F239" i="17"/>
  <c r="G239" i="17" s="1"/>
  <c r="F241" i="17"/>
  <c r="G241" i="17" s="1"/>
  <c r="F243" i="17"/>
  <c r="G243" i="17" s="1"/>
  <c r="F245" i="17"/>
  <c r="G245" i="17" s="1"/>
  <c r="F247" i="17"/>
  <c r="G247" i="17" s="1"/>
  <c r="F249" i="17"/>
  <c r="G249" i="17" s="1"/>
  <c r="F252" i="17"/>
  <c r="F251" i="17"/>
  <c r="K251" i="17" s="1"/>
  <c r="F253" i="17"/>
  <c r="G253" i="17" s="1"/>
  <c r="F256" i="17"/>
  <c r="F255" i="17"/>
  <c r="K255" i="17" s="1"/>
  <c r="F257" i="17"/>
  <c r="G257" i="17" s="1"/>
  <c r="F259" i="17"/>
  <c r="G259" i="17" s="1"/>
  <c r="F261" i="17"/>
  <c r="G261" i="17" s="1"/>
  <c r="F263" i="17"/>
  <c r="G263" i="17" s="1"/>
  <c r="F265" i="17"/>
  <c r="G265" i="17" s="1"/>
  <c r="F268" i="17"/>
  <c r="F267" i="17"/>
  <c r="K267" i="17" s="1"/>
  <c r="F269" i="17"/>
  <c r="G269" i="17" s="1"/>
  <c r="F272" i="17"/>
  <c r="F271" i="17"/>
  <c r="G271" i="17" s="1"/>
  <c r="F273" i="17"/>
  <c r="G273" i="17" s="1"/>
  <c r="F275" i="17"/>
  <c r="G275" i="17" s="1"/>
  <c r="F277" i="17"/>
  <c r="G277" i="17" s="1"/>
  <c r="F279" i="17"/>
  <c r="G279" i="17" s="1"/>
  <c r="F281" i="17"/>
  <c r="G281" i="17" s="1"/>
  <c r="F283" i="17"/>
  <c r="G283" i="17" s="1"/>
  <c r="F285" i="17"/>
  <c r="G285" i="17" s="1"/>
  <c r="F287" i="17"/>
  <c r="G287" i="17" s="1"/>
  <c r="F290" i="17"/>
  <c r="F289" i="17"/>
  <c r="K289" i="17" s="1"/>
  <c r="F291" i="17"/>
  <c r="G291" i="17" s="1"/>
  <c r="F293" i="17"/>
  <c r="G293" i="17" s="1"/>
  <c r="F295" i="17"/>
  <c r="G295" i="17" s="1"/>
  <c r="F298" i="17"/>
  <c r="F297" i="17"/>
  <c r="K297" i="17" s="1"/>
  <c r="F299" i="17"/>
  <c r="G299" i="17" s="1"/>
  <c r="F301" i="17"/>
  <c r="G301" i="17" s="1"/>
  <c r="F303" i="17"/>
  <c r="G303" i="17" s="1"/>
  <c r="F305" i="17"/>
  <c r="G305" i="17" s="1"/>
  <c r="F307" i="17"/>
  <c r="G307" i="17" s="1"/>
  <c r="F309" i="17"/>
  <c r="G309" i="17" s="1"/>
  <c r="F311" i="17"/>
  <c r="G311" i="17" s="1"/>
  <c r="F313" i="17"/>
  <c r="G313" i="17" s="1"/>
  <c r="F315" i="17"/>
  <c r="G315" i="17" s="1"/>
  <c r="F317" i="17"/>
  <c r="G317" i="17" s="1"/>
  <c r="F319" i="17"/>
  <c r="G319" i="17" s="1"/>
  <c r="F321" i="17"/>
  <c r="G321" i="17" s="1"/>
  <c r="F323" i="17"/>
  <c r="G323" i="17" s="1"/>
  <c r="F325" i="17"/>
  <c r="G325" i="17" s="1"/>
  <c r="F327" i="17"/>
  <c r="G327" i="17" s="1"/>
  <c r="F329" i="17"/>
  <c r="G329" i="17" s="1"/>
  <c r="F332" i="17"/>
  <c r="F331" i="17"/>
  <c r="K331" i="17" s="1"/>
  <c r="F333" i="17"/>
  <c r="G333" i="17" s="1"/>
  <c r="F335" i="17"/>
  <c r="G335" i="17" s="1"/>
  <c r="F337" i="17"/>
  <c r="G337" i="17" s="1"/>
  <c r="F339" i="17"/>
  <c r="G339" i="17" s="1"/>
  <c r="F342" i="17"/>
  <c r="F341" i="17"/>
  <c r="K341" i="17" s="1"/>
  <c r="F343" i="17"/>
  <c r="G343" i="17" s="1"/>
  <c r="F345" i="17"/>
  <c r="G345" i="17" s="1"/>
  <c r="F347" i="17"/>
  <c r="G347" i="17" s="1"/>
  <c r="F351" i="17"/>
  <c r="G351" i="17" s="1"/>
  <c r="F355" i="17"/>
  <c r="G355" i="17" s="1"/>
  <c r="F363" i="17"/>
  <c r="G363" i="17" s="1"/>
  <c r="F367" i="17"/>
  <c r="G367" i="17" s="1"/>
  <c r="F371" i="17"/>
  <c r="G371" i="17" s="1"/>
  <c r="F375" i="17"/>
  <c r="G375" i="17" s="1"/>
  <c r="F383" i="17"/>
  <c r="G383" i="17" s="1"/>
  <c r="F387" i="17"/>
  <c r="G387" i="17" s="1"/>
  <c r="F391" i="17"/>
  <c r="G391" i="17" s="1"/>
  <c r="F395" i="17"/>
  <c r="G395" i="17" s="1"/>
  <c r="F399" i="17"/>
  <c r="G399" i="17" s="1"/>
  <c r="F407" i="17"/>
  <c r="G407" i="17" s="1"/>
  <c r="F415" i="17"/>
  <c r="G415" i="17" s="1"/>
  <c r="F419" i="17"/>
  <c r="G419" i="17" s="1"/>
  <c r="F423" i="17"/>
  <c r="G423" i="17" s="1"/>
  <c r="F427" i="17"/>
  <c r="G427" i="17" s="1"/>
  <c r="F439" i="17"/>
  <c r="K439" i="17" s="1"/>
  <c r="F443" i="17"/>
  <c r="G443" i="17" s="1"/>
  <c r="F447" i="17"/>
  <c r="G447" i="17" s="1"/>
  <c r="F451" i="17"/>
  <c r="K451" i="17" s="1"/>
  <c r="F455" i="17"/>
  <c r="G455" i="17" s="1"/>
  <c r="F459" i="17"/>
  <c r="G459" i="17" s="1"/>
  <c r="F463" i="17"/>
  <c r="G463" i="17" s="1"/>
  <c r="F467" i="17"/>
  <c r="G467" i="17" s="1"/>
  <c r="F471" i="17"/>
  <c r="G471" i="17" s="1"/>
  <c r="F475" i="17"/>
  <c r="G475" i="17" s="1"/>
  <c r="F479" i="17"/>
  <c r="G479" i="17" s="1"/>
  <c r="F483" i="17"/>
  <c r="G483" i="17" s="1"/>
  <c r="F487" i="17"/>
  <c r="G487" i="17" s="1"/>
  <c r="F491" i="17"/>
  <c r="G491" i="17" s="1"/>
  <c r="F495" i="17"/>
  <c r="G495" i="17" s="1"/>
  <c r="F499" i="17"/>
  <c r="G499" i="17" s="1"/>
  <c r="F503" i="17"/>
  <c r="G503" i="17" s="1"/>
  <c r="F507" i="17"/>
  <c r="G507" i="17" s="1"/>
  <c r="F511" i="17"/>
  <c r="G511" i="17" s="1"/>
  <c r="F515" i="17"/>
  <c r="G515" i="17" s="1"/>
  <c r="F519" i="17"/>
  <c r="G519" i="17" s="1"/>
  <c r="F527" i="17"/>
  <c r="G527" i="17" s="1"/>
  <c r="F531" i="17"/>
  <c r="G531" i="17" s="1"/>
  <c r="F535" i="17"/>
  <c r="G535" i="17" s="1"/>
  <c r="F539" i="17"/>
  <c r="G539" i="17" s="1"/>
  <c r="F543" i="17"/>
  <c r="G543" i="17" s="1"/>
  <c r="F551" i="17"/>
  <c r="G551" i="17" s="1"/>
  <c r="F563" i="17"/>
  <c r="G563" i="17" s="1"/>
  <c r="F567" i="17"/>
  <c r="G567" i="17" s="1"/>
  <c r="F571" i="17"/>
  <c r="G571" i="17" s="1"/>
  <c r="F575" i="17"/>
  <c r="G575" i="17" s="1"/>
  <c r="F579" i="17"/>
  <c r="G579" i="17" s="1"/>
  <c r="F583" i="17"/>
  <c r="G583" i="17" s="1"/>
  <c r="F587" i="17"/>
  <c r="G587" i="17" s="1"/>
  <c r="F591" i="17"/>
  <c r="G591" i="17" s="1"/>
  <c r="F595" i="17"/>
  <c r="G595" i="17" s="1"/>
  <c r="F599" i="17"/>
  <c r="G599" i="17" s="1"/>
  <c r="F603" i="17"/>
  <c r="G603" i="17" s="1"/>
  <c r="F607" i="17"/>
  <c r="G607" i="17" s="1"/>
  <c r="F611" i="17"/>
  <c r="G611" i="17" s="1"/>
  <c r="F619" i="17"/>
  <c r="G619" i="17" s="1"/>
  <c r="F623" i="17"/>
  <c r="G623" i="17" s="1"/>
  <c r="F627" i="17"/>
  <c r="G627" i="17" s="1"/>
  <c r="F631" i="17"/>
  <c r="G631" i="17" s="1"/>
  <c r="F635" i="17"/>
  <c r="G635" i="17" s="1"/>
  <c r="F639" i="17"/>
  <c r="G639" i="17" s="1"/>
  <c r="F647" i="17"/>
  <c r="G647" i="17" s="1"/>
  <c r="F651" i="17"/>
  <c r="G651" i="17" s="1"/>
  <c r="F655" i="17"/>
  <c r="G655" i="17" s="1"/>
  <c r="F659" i="17"/>
  <c r="G659" i="17" s="1"/>
  <c r="F671" i="17"/>
  <c r="G671" i="17" s="1"/>
  <c r="F675" i="17"/>
  <c r="G675" i="17" s="1"/>
  <c r="F683" i="17"/>
  <c r="G683" i="17" s="1"/>
  <c r="F687" i="17"/>
  <c r="G687" i="17" s="1"/>
  <c r="F703" i="17"/>
  <c r="G703" i="17" s="1"/>
  <c r="F707" i="17"/>
  <c r="G707" i="17" s="1"/>
  <c r="F711" i="17"/>
  <c r="G711" i="17" s="1"/>
  <c r="F719" i="17"/>
  <c r="G719" i="17" s="1"/>
  <c r="F723" i="17"/>
  <c r="G723" i="17" s="1"/>
  <c r="F727" i="17"/>
  <c r="G727" i="17" s="1"/>
  <c r="F731" i="17"/>
  <c r="G731" i="17" s="1"/>
  <c r="F735" i="17"/>
  <c r="G735" i="17" s="1"/>
  <c r="F739" i="17"/>
  <c r="G739" i="17" s="1"/>
  <c r="F747" i="17"/>
  <c r="G747" i="17" s="1"/>
  <c r="F751" i="17"/>
  <c r="G751" i="17" s="1"/>
  <c r="F755" i="17"/>
  <c r="G755" i="17" s="1"/>
  <c r="F767" i="17"/>
  <c r="G767" i="17" s="1"/>
  <c r="F771" i="17"/>
  <c r="G771" i="17" s="1"/>
  <c r="F775" i="17"/>
  <c r="G775" i="17" s="1"/>
  <c r="F779" i="17"/>
  <c r="G779" i="17" s="1"/>
  <c r="F783" i="17"/>
  <c r="G783" i="17" s="1"/>
  <c r="F787" i="17"/>
  <c r="G787" i="17" s="1"/>
  <c r="F791" i="17"/>
  <c r="G791" i="17" s="1"/>
  <c r="F795" i="17"/>
  <c r="G795" i="17" s="1"/>
  <c r="F799" i="17"/>
  <c r="G799" i="17" s="1"/>
  <c r="F807" i="17"/>
  <c r="G807" i="17" s="1"/>
  <c r="F815" i="17"/>
  <c r="G815" i="17" s="1"/>
  <c r="F819" i="17"/>
  <c r="G819" i="17" s="1"/>
  <c r="F823" i="17"/>
  <c r="F827" i="17"/>
  <c r="G827" i="17" s="1"/>
  <c r="F831" i="17"/>
  <c r="F835" i="17"/>
  <c r="G835" i="17" s="1"/>
  <c r="F839" i="17"/>
  <c r="F843" i="17"/>
  <c r="G843" i="17" s="1"/>
  <c r="F847" i="17"/>
  <c r="F851" i="17"/>
  <c r="G851" i="17" s="1"/>
  <c r="F855" i="17"/>
  <c r="F859" i="17"/>
  <c r="G859" i="17" s="1"/>
  <c r="F867" i="17"/>
  <c r="F875" i="17"/>
  <c r="G875" i="17" s="1"/>
  <c r="F883" i="17"/>
  <c r="F899" i="17"/>
  <c r="G899" i="17" s="1"/>
  <c r="F907" i="17"/>
  <c r="F915" i="17"/>
  <c r="G915" i="17" s="1"/>
  <c r="F931" i="17"/>
  <c r="G931" i="17" s="1"/>
  <c r="F939" i="17"/>
  <c r="G939" i="17" s="1"/>
  <c r="F947" i="17"/>
  <c r="G947" i="17" s="1"/>
  <c r="F955" i="17"/>
  <c r="F963" i="17"/>
  <c r="F979" i="17"/>
  <c r="G979" i="17" s="1"/>
  <c r="F995" i="17"/>
  <c r="F1003" i="17"/>
  <c r="G1003" i="17" s="1"/>
  <c r="F1011" i="17"/>
  <c r="F1019" i="17"/>
  <c r="G1019" i="17" s="1"/>
  <c r="F1027" i="17"/>
  <c r="F1035" i="17"/>
  <c r="G1035" i="17" s="1"/>
  <c r="F1043" i="17"/>
  <c r="F1051" i="17"/>
  <c r="G1051" i="17" s="1"/>
  <c r="F1059" i="17"/>
  <c r="F1067" i="17"/>
  <c r="G1067" i="17" s="1"/>
  <c r="F1075" i="17"/>
  <c r="F1083" i="17"/>
  <c r="G1083" i="17" s="1"/>
  <c r="F1091" i="17"/>
  <c r="F1099" i="17"/>
  <c r="G1099" i="17" s="1"/>
  <c r="F1107" i="17"/>
  <c r="F1116" i="17"/>
  <c r="G1116" i="17" s="1"/>
  <c r="F1132" i="17"/>
  <c r="F1148" i="17"/>
  <c r="G1148" i="17" s="1"/>
  <c r="F1164" i="17"/>
  <c r="F1180" i="17"/>
  <c r="G1180" i="17" s="1"/>
  <c r="F1196" i="17"/>
  <c r="G1196" i="17" s="1"/>
  <c r="F1212" i="17"/>
  <c r="G1212" i="17" s="1"/>
  <c r="F1244" i="17"/>
  <c r="F1260" i="17"/>
  <c r="K1260" i="17" s="1"/>
  <c r="F1276" i="17"/>
  <c r="G1276" i="17" s="1"/>
  <c r="F348" i="17"/>
  <c r="G348" i="17" s="1"/>
  <c r="F350" i="17"/>
  <c r="F352" i="17"/>
  <c r="G352" i="17" s="1"/>
  <c r="F354" i="17"/>
  <c r="F356" i="17"/>
  <c r="G356" i="17" s="1"/>
  <c r="F359" i="17"/>
  <c r="G359" i="17" s="1"/>
  <c r="F358" i="17"/>
  <c r="G358" i="17" s="1"/>
  <c r="F360" i="17"/>
  <c r="F362" i="17"/>
  <c r="G362" i="17" s="1"/>
  <c r="F364" i="17"/>
  <c r="F366" i="17"/>
  <c r="G366" i="17" s="1"/>
  <c r="F368" i="17"/>
  <c r="F370" i="17"/>
  <c r="G370" i="17" s="1"/>
  <c r="F373" i="17"/>
  <c r="F372" i="17"/>
  <c r="K372" i="17" s="1"/>
  <c r="F374" i="17"/>
  <c r="F376" i="17"/>
  <c r="G376" i="17" s="1"/>
  <c r="F379" i="17"/>
  <c r="G379" i="17" s="1"/>
  <c r="F378" i="17"/>
  <c r="K378" i="17" s="1"/>
  <c r="F380" i="17"/>
  <c r="F382" i="17"/>
  <c r="G382" i="17" s="1"/>
  <c r="F385" i="17"/>
  <c r="F384" i="17"/>
  <c r="G384" i="17" s="1"/>
  <c r="F386" i="17"/>
  <c r="F389" i="17"/>
  <c r="F388" i="17"/>
  <c r="K388" i="17" s="1"/>
  <c r="F390" i="17"/>
  <c r="G390" i="17" s="1"/>
  <c r="F393" i="17"/>
  <c r="F392" i="17"/>
  <c r="K392" i="17" s="1"/>
  <c r="F394" i="17"/>
  <c r="F397" i="17"/>
  <c r="F396" i="17"/>
  <c r="K396" i="17" s="1"/>
  <c r="F398" i="17"/>
  <c r="G398" i="17" s="1"/>
  <c r="F400" i="17"/>
  <c r="G400" i="17" s="1"/>
  <c r="F403" i="17"/>
  <c r="K403" i="17" s="1"/>
  <c r="F402" i="17"/>
  <c r="K402" i="17" s="1"/>
  <c r="F404" i="17"/>
  <c r="G404" i="17" s="1"/>
  <c r="F406" i="17"/>
  <c r="G406" i="17" s="1"/>
  <c r="F408" i="17"/>
  <c r="G408" i="17" s="1"/>
  <c r="F411" i="17"/>
  <c r="G411" i="17" s="1"/>
  <c r="F410" i="17"/>
  <c r="K410" i="17" s="1"/>
  <c r="F412" i="17"/>
  <c r="G412" i="17" s="1"/>
  <c r="F414" i="17"/>
  <c r="G414" i="17" s="1"/>
  <c r="F417" i="17"/>
  <c r="F416" i="17"/>
  <c r="K416" i="17" s="1"/>
  <c r="F418" i="17"/>
  <c r="G418" i="17" s="1"/>
  <c r="F420" i="17"/>
  <c r="G420" i="17" s="1"/>
  <c r="F422" i="17"/>
  <c r="G422" i="17" s="1"/>
  <c r="F425" i="17"/>
  <c r="F424" i="17"/>
  <c r="K424" i="17" s="1"/>
  <c r="F426" i="17"/>
  <c r="G426" i="17" s="1"/>
  <c r="F428" i="17"/>
  <c r="G428" i="17" s="1"/>
  <c r="F431" i="17"/>
  <c r="G431" i="17" s="1"/>
  <c r="F430" i="17"/>
  <c r="K430" i="17" s="1"/>
  <c r="F432" i="17"/>
  <c r="G432" i="17" s="1"/>
  <c r="F435" i="17"/>
  <c r="G435" i="17" s="1"/>
  <c r="F434" i="17"/>
  <c r="K434" i="17" s="1"/>
  <c r="F436" i="17"/>
  <c r="G436" i="17" s="1"/>
  <c r="F438" i="17"/>
  <c r="G438" i="17" s="1"/>
  <c r="F440" i="17"/>
  <c r="G440" i="17" s="1"/>
  <c r="F442" i="17"/>
  <c r="G442" i="17" s="1"/>
  <c r="F445" i="17"/>
  <c r="F444" i="17"/>
  <c r="K444" i="17" s="1"/>
  <c r="F446" i="17"/>
  <c r="G446" i="17" s="1"/>
  <c r="F448" i="17"/>
  <c r="G448" i="17" s="1"/>
  <c r="F450" i="17"/>
  <c r="G450" i="17" s="1"/>
  <c r="F452" i="17"/>
  <c r="G452" i="17" s="1"/>
  <c r="F454" i="17"/>
  <c r="G454" i="17" s="1"/>
  <c r="F456" i="17"/>
  <c r="G456" i="17" s="1"/>
  <c r="F458" i="17"/>
  <c r="G458" i="17" s="1"/>
  <c r="F460" i="17"/>
  <c r="G460" i="17" s="1"/>
  <c r="F462" i="17"/>
  <c r="G462" i="17" s="1"/>
  <c r="F465" i="17"/>
  <c r="F464" i="17"/>
  <c r="K464" i="17" s="1"/>
  <c r="F466" i="17"/>
  <c r="F468" i="17"/>
  <c r="G468" i="17" s="1"/>
  <c r="F470" i="17"/>
  <c r="F472" i="17"/>
  <c r="G472" i="17" s="1"/>
  <c r="F474" i="17"/>
  <c r="F476" i="17"/>
  <c r="G476" i="17" s="1"/>
  <c r="F478" i="17"/>
  <c r="F480" i="17"/>
  <c r="G480" i="17" s="1"/>
  <c r="F482" i="17"/>
  <c r="F484" i="17"/>
  <c r="G484" i="17" s="1"/>
  <c r="F486" i="17"/>
  <c r="F488" i="17"/>
  <c r="G488" i="17" s="1"/>
  <c r="F490" i="17"/>
  <c r="G490" i="17" s="1"/>
  <c r="F492" i="17"/>
  <c r="G492" i="17" s="1"/>
  <c r="F494" i="17"/>
  <c r="G494" i="17" s="1"/>
  <c r="F496" i="17"/>
  <c r="G496" i="17" s="1"/>
  <c r="F498" i="17"/>
  <c r="G498" i="17" s="1"/>
  <c r="F501" i="17"/>
  <c r="F500" i="17"/>
  <c r="K500" i="17" s="1"/>
  <c r="F502" i="17"/>
  <c r="G502" i="17" s="1"/>
  <c r="F504" i="17"/>
  <c r="G504" i="17" s="1"/>
  <c r="F506" i="17"/>
  <c r="G506" i="17" s="1"/>
  <c r="F508" i="17"/>
  <c r="G508" i="17" s="1"/>
  <c r="F510" i="17"/>
  <c r="G510" i="17" s="1"/>
  <c r="F512" i="17"/>
  <c r="G512" i="17" s="1"/>
  <c r="F514" i="17"/>
  <c r="G514" i="17" s="1"/>
  <c r="F516" i="17"/>
  <c r="G516" i="17" s="1"/>
  <c r="F518" i="17"/>
  <c r="G518" i="17" s="1"/>
  <c r="F520" i="17"/>
  <c r="G520" i="17" s="1"/>
  <c r="F523" i="17"/>
  <c r="F522" i="17"/>
  <c r="G522" i="17" s="1"/>
  <c r="F524" i="17"/>
  <c r="G524" i="17" s="1"/>
  <c r="F526" i="17"/>
  <c r="G526" i="17" s="1"/>
  <c r="F528" i="17"/>
  <c r="G528" i="17" s="1"/>
  <c r="F530" i="17"/>
  <c r="G530" i="17" s="1"/>
  <c r="F532" i="17"/>
  <c r="G532" i="17" s="1"/>
  <c r="F534" i="17"/>
  <c r="G534" i="17" s="1"/>
  <c r="F537" i="17"/>
  <c r="F536" i="17"/>
  <c r="K536" i="17" s="1"/>
  <c r="F538" i="17"/>
  <c r="G538" i="17" s="1"/>
  <c r="F540" i="17"/>
  <c r="G540" i="17" s="1"/>
  <c r="F542" i="17"/>
  <c r="G542" i="17" s="1"/>
  <c r="F545" i="17"/>
  <c r="F544" i="17"/>
  <c r="K544" i="17" s="1"/>
  <c r="F547" i="17"/>
  <c r="F546" i="17"/>
  <c r="K546" i="17" s="1"/>
  <c r="F548" i="17"/>
  <c r="G548" i="17" s="1"/>
  <c r="F550" i="17"/>
  <c r="G550" i="17" s="1"/>
  <c r="F552" i="17"/>
  <c r="G552" i="17" s="1"/>
  <c r="F555" i="17"/>
  <c r="F554" i="17"/>
  <c r="K554" i="17" s="1"/>
  <c r="F556" i="17"/>
  <c r="G556" i="17" s="1"/>
  <c r="F559" i="17"/>
  <c r="F558" i="17"/>
  <c r="K558" i="17" s="1"/>
  <c r="F560" i="17"/>
  <c r="G560" i="17" s="1"/>
  <c r="F562" i="17"/>
  <c r="G562" i="17" s="1"/>
  <c r="F564" i="17"/>
  <c r="G564" i="17" s="1"/>
  <c r="F566" i="17"/>
  <c r="G566" i="17" s="1"/>
  <c r="F569" i="17"/>
  <c r="F568" i="17"/>
  <c r="K568" i="17" s="1"/>
  <c r="F570" i="17"/>
  <c r="G570" i="17" s="1"/>
  <c r="F572" i="17"/>
  <c r="G572" i="17" s="1"/>
  <c r="F574" i="17"/>
  <c r="G574" i="17" s="1"/>
  <c r="F577" i="17"/>
  <c r="F576" i="17"/>
  <c r="K576" i="17" s="1"/>
  <c r="F578" i="17"/>
  <c r="G578" i="17" s="1"/>
  <c r="F580" i="17"/>
  <c r="G580" i="17" s="1"/>
  <c r="F582" i="17"/>
  <c r="G582" i="17" s="1"/>
  <c r="F584" i="17"/>
  <c r="G584" i="17" s="1"/>
  <c r="F586" i="17"/>
  <c r="G586" i="17" s="1"/>
  <c r="F588" i="17"/>
  <c r="G588" i="17" s="1"/>
  <c r="F590" i="17"/>
  <c r="G590" i="17" s="1"/>
  <c r="F592" i="17"/>
  <c r="G592" i="17" s="1"/>
  <c r="F594" i="17"/>
  <c r="G594" i="17" s="1"/>
  <c r="F596" i="17"/>
  <c r="G596" i="17" s="1"/>
  <c r="F598" i="17"/>
  <c r="G598" i="17" s="1"/>
  <c r="F601" i="17"/>
  <c r="F600" i="17"/>
  <c r="K600" i="17" s="1"/>
  <c r="F602" i="17"/>
  <c r="G602" i="17" s="1"/>
  <c r="F604" i="17"/>
  <c r="G604" i="17" s="1"/>
  <c r="F606" i="17"/>
  <c r="G606" i="17" s="1"/>
  <c r="F609" i="17"/>
  <c r="F608" i="17"/>
  <c r="K608" i="17" s="1"/>
  <c r="F610" i="17"/>
  <c r="G610" i="17" s="1"/>
  <c r="F612" i="17"/>
  <c r="G612" i="17" s="1"/>
  <c r="F615" i="17"/>
  <c r="F614" i="17"/>
  <c r="K614" i="17" s="1"/>
  <c r="F616" i="17"/>
  <c r="G616" i="17" s="1"/>
  <c r="F618" i="17"/>
  <c r="G618" i="17" s="1"/>
  <c r="F621" i="17"/>
  <c r="F620" i="17"/>
  <c r="K620" i="17" s="1"/>
  <c r="F622" i="17"/>
  <c r="G622" i="17" s="1"/>
  <c r="F625" i="17"/>
  <c r="F624" i="17"/>
  <c r="G624" i="17" s="1"/>
  <c r="F626" i="17"/>
  <c r="G626" i="17" s="1"/>
  <c r="F628" i="17"/>
  <c r="G628" i="17" s="1"/>
  <c r="F630" i="17"/>
  <c r="G630" i="17" s="1"/>
  <c r="F632" i="17"/>
  <c r="G632" i="17" s="1"/>
  <c r="F634" i="17"/>
  <c r="G634" i="17" s="1"/>
  <c r="F636" i="17"/>
  <c r="G636" i="17" s="1"/>
  <c r="F638" i="17"/>
  <c r="G638" i="17" s="1"/>
  <c r="F641" i="17"/>
  <c r="F640" i="17"/>
  <c r="K640" i="17" s="1"/>
  <c r="F643" i="17"/>
  <c r="F642" i="17"/>
  <c r="K642" i="17" s="1"/>
  <c r="F644" i="17"/>
  <c r="G644" i="17" s="1"/>
  <c r="F646" i="17"/>
  <c r="G646" i="17" s="1"/>
  <c r="F649" i="17"/>
  <c r="F648" i="17"/>
  <c r="K648" i="17" s="1"/>
  <c r="F650" i="17"/>
  <c r="G650" i="17" s="1"/>
  <c r="F652" i="17"/>
  <c r="G652" i="17" s="1"/>
  <c r="F654" i="17"/>
  <c r="G654" i="17" s="1"/>
  <c r="F656" i="17"/>
  <c r="G656" i="17" s="1"/>
  <c r="F658" i="17"/>
  <c r="G658" i="17" s="1"/>
  <c r="F660" i="17"/>
  <c r="G660" i="17" s="1"/>
  <c r="F663" i="17"/>
  <c r="F662" i="17"/>
  <c r="K662" i="17" s="1"/>
  <c r="F664" i="17"/>
  <c r="G664" i="17" s="1"/>
  <c r="F667" i="17"/>
  <c r="F666" i="17"/>
  <c r="K666" i="17" s="1"/>
  <c r="F668" i="17"/>
  <c r="G668" i="17" s="1"/>
  <c r="F670" i="17"/>
  <c r="G670" i="17" s="1"/>
  <c r="F672" i="17"/>
  <c r="G672" i="17" s="1"/>
  <c r="F674" i="17"/>
  <c r="G674" i="17" s="1"/>
  <c r="F676" i="17"/>
  <c r="G676" i="17" s="1"/>
  <c r="F679" i="17"/>
  <c r="F678" i="17"/>
  <c r="K678" i="17" s="1"/>
  <c r="F680" i="17"/>
  <c r="G680" i="17" s="1"/>
  <c r="F682" i="17"/>
  <c r="G682" i="17" s="1"/>
  <c r="F684" i="17"/>
  <c r="G684" i="17" s="1"/>
  <c r="F686" i="17"/>
  <c r="G686" i="17" s="1"/>
  <c r="F688" i="17"/>
  <c r="G688" i="17" s="1"/>
  <c r="F691" i="17"/>
  <c r="F690" i="17"/>
  <c r="K690" i="17" s="1"/>
  <c r="F692" i="17"/>
  <c r="G692" i="17" s="1"/>
  <c r="F695" i="17"/>
  <c r="F694" i="17"/>
  <c r="K694" i="17" s="1"/>
  <c r="F696" i="17"/>
  <c r="G696" i="17" s="1"/>
  <c r="F699" i="17"/>
  <c r="F698" i="17"/>
  <c r="K698" i="17" s="1"/>
  <c r="F700" i="17"/>
  <c r="G700" i="17" s="1"/>
  <c r="F702" i="17"/>
  <c r="G702" i="17" s="1"/>
  <c r="F704" i="17"/>
  <c r="G704" i="17" s="1"/>
  <c r="F706" i="17"/>
  <c r="G706" i="17" s="1"/>
  <c r="F708" i="17"/>
  <c r="G708" i="17" s="1"/>
  <c r="F710" i="17"/>
  <c r="G710" i="17" s="1"/>
  <c r="F713" i="17"/>
  <c r="F712" i="17"/>
  <c r="K712" i="17" s="1"/>
  <c r="F715" i="17"/>
  <c r="F714" i="17"/>
  <c r="K714" i="17" s="1"/>
  <c r="F716" i="17"/>
  <c r="G716" i="17" s="1"/>
  <c r="F718" i="17"/>
  <c r="G718" i="17" s="1"/>
  <c r="F720" i="17"/>
  <c r="G720" i="17" s="1"/>
  <c r="F722" i="17"/>
  <c r="G722" i="17" s="1"/>
  <c r="F725" i="17"/>
  <c r="F724" i="17"/>
  <c r="K724" i="17" s="1"/>
  <c r="F726" i="17"/>
  <c r="G726" i="17" s="1"/>
  <c r="F729" i="17"/>
  <c r="F728" i="17"/>
  <c r="K728" i="17" s="1"/>
  <c r="F730" i="17"/>
  <c r="G730" i="17" s="1"/>
  <c r="F732" i="17"/>
  <c r="G732" i="17" s="1"/>
  <c r="F734" i="17"/>
  <c r="G734" i="17" s="1"/>
  <c r="F737" i="17"/>
  <c r="F736" i="17"/>
  <c r="K736" i="17" s="1"/>
  <c r="F738" i="17"/>
  <c r="G738" i="17" s="1"/>
  <c r="F740" i="17"/>
  <c r="G740" i="17" s="1"/>
  <c r="F743" i="17"/>
  <c r="F742" i="17"/>
  <c r="K742" i="17" s="1"/>
  <c r="F744" i="17"/>
  <c r="G744" i="17" s="1"/>
  <c r="F746" i="17"/>
  <c r="G746" i="17" s="1"/>
  <c r="F748" i="17"/>
  <c r="G748" i="17" s="1"/>
  <c r="F750" i="17"/>
  <c r="G750" i="17" s="1"/>
  <c r="F752" i="17"/>
  <c r="G752" i="17" s="1"/>
  <c r="F754" i="17"/>
  <c r="G754" i="17" s="1"/>
  <c r="F756" i="17"/>
  <c r="G756" i="17" s="1"/>
  <c r="F759" i="17"/>
  <c r="F758" i="17"/>
  <c r="K758" i="17" s="1"/>
  <c r="F760" i="17"/>
  <c r="G760" i="17" s="1"/>
  <c r="F763" i="17"/>
  <c r="F762" i="17"/>
  <c r="K762" i="17" s="1"/>
  <c r="F765" i="17"/>
  <c r="F764" i="17"/>
  <c r="K764" i="17" s="1"/>
  <c r="F766" i="17"/>
  <c r="G766" i="17" s="1"/>
  <c r="F768" i="17"/>
  <c r="G768" i="17" s="1"/>
  <c r="F770" i="17"/>
  <c r="G770" i="17" s="1"/>
  <c r="F773" i="17"/>
  <c r="F772" i="17"/>
  <c r="K772" i="17" s="1"/>
  <c r="F774" i="17"/>
  <c r="G774" i="17" s="1"/>
  <c r="F776" i="17"/>
  <c r="G776" i="17" s="1"/>
  <c r="F778" i="17"/>
  <c r="G778" i="17" s="1"/>
  <c r="F780" i="17"/>
  <c r="G780" i="17" s="1"/>
  <c r="F782" i="17"/>
  <c r="G782" i="17" s="1"/>
  <c r="F784" i="17"/>
  <c r="G784" i="17" s="1"/>
  <c r="F786" i="17"/>
  <c r="G786" i="17" s="1"/>
  <c r="F789" i="17"/>
  <c r="F788" i="17"/>
  <c r="K788" i="17" s="1"/>
  <c r="F790" i="17"/>
  <c r="G790" i="17" s="1"/>
  <c r="F792" i="17"/>
  <c r="G792" i="17" s="1"/>
  <c r="F794" i="17"/>
  <c r="G794" i="17" s="1"/>
  <c r="F796" i="17"/>
  <c r="G796" i="17" s="1"/>
  <c r="F798" i="17"/>
  <c r="G798" i="17" s="1"/>
  <c r="F801" i="17"/>
  <c r="F800" i="17"/>
  <c r="G800" i="17" s="1"/>
  <c r="F803" i="17"/>
  <c r="F802" i="17"/>
  <c r="K802" i="17" s="1"/>
  <c r="F804" i="17"/>
  <c r="G804" i="17" s="1"/>
  <c r="F806" i="17"/>
  <c r="G806" i="17" s="1"/>
  <c r="F809" i="17"/>
  <c r="F808" i="17"/>
  <c r="K808" i="17" s="1"/>
  <c r="F811" i="17"/>
  <c r="F810" i="17"/>
  <c r="K810" i="17" s="1"/>
  <c r="F812" i="17"/>
  <c r="G812" i="17" s="1"/>
  <c r="F814" i="17"/>
  <c r="G814" i="17" s="1"/>
  <c r="F816" i="17"/>
  <c r="G816" i="17" s="1"/>
  <c r="F818" i="17"/>
  <c r="G818" i="17" s="1"/>
  <c r="F820" i="17"/>
  <c r="G820" i="17" s="1"/>
  <c r="F822" i="17"/>
  <c r="G822" i="17" s="1"/>
  <c r="F824" i="17"/>
  <c r="G824" i="17" s="1"/>
  <c r="F826" i="17"/>
  <c r="G826" i="17" s="1"/>
  <c r="F828" i="17"/>
  <c r="G828" i="17" s="1"/>
  <c r="F830" i="17"/>
  <c r="G830" i="17" s="1"/>
  <c r="F832" i="17"/>
  <c r="G832" i="17" s="1"/>
  <c r="F834" i="17"/>
  <c r="G834" i="17" s="1"/>
  <c r="F836" i="17"/>
  <c r="G836" i="17" s="1"/>
  <c r="F838" i="17"/>
  <c r="G838" i="17" s="1"/>
  <c r="F840" i="17"/>
  <c r="G840" i="17" s="1"/>
  <c r="F842" i="17"/>
  <c r="G842" i="17" s="1"/>
  <c r="F844" i="17"/>
  <c r="G844" i="17" s="1"/>
  <c r="F846" i="17"/>
  <c r="G846" i="17" s="1"/>
  <c r="F848" i="17"/>
  <c r="G848" i="17" s="1"/>
  <c r="F850" i="17"/>
  <c r="G850" i="17" s="1"/>
  <c r="F852" i="17"/>
  <c r="G852" i="17" s="1"/>
  <c r="F854" i="17"/>
  <c r="G854" i="17" s="1"/>
  <c r="F856" i="17"/>
  <c r="G856" i="17" s="1"/>
  <c r="F858" i="17"/>
  <c r="G858" i="17" s="1"/>
  <c r="F861" i="17"/>
  <c r="G861" i="17" s="1"/>
  <c r="F865" i="17"/>
  <c r="G865" i="17" s="1"/>
  <c r="F869" i="17"/>
  <c r="G869" i="17" s="1"/>
  <c r="F873" i="17"/>
  <c r="G873" i="17" s="1"/>
  <c r="F877" i="17"/>
  <c r="G877" i="17" s="1"/>
  <c r="F881" i="17"/>
  <c r="G881" i="17" s="1"/>
  <c r="F885" i="17"/>
  <c r="G885" i="17" s="1"/>
  <c r="F889" i="17"/>
  <c r="G889" i="17" s="1"/>
  <c r="F893" i="17"/>
  <c r="G893" i="17" s="1"/>
  <c r="F897" i="17"/>
  <c r="G897" i="17" s="1"/>
  <c r="F901" i="17"/>
  <c r="G901" i="17" s="1"/>
  <c r="F905" i="17"/>
  <c r="G905" i="17" s="1"/>
  <c r="F913" i="17"/>
  <c r="G913" i="17" s="1"/>
  <c r="F917" i="17"/>
  <c r="G917" i="17" s="1"/>
  <c r="F921" i="17"/>
  <c r="G921" i="17" s="1"/>
  <c r="F925" i="17"/>
  <c r="G925" i="17" s="1"/>
  <c r="F929" i="17"/>
  <c r="G929" i="17" s="1"/>
  <c r="F933" i="17"/>
  <c r="G933" i="17" s="1"/>
  <c r="F937" i="17"/>
  <c r="G937" i="17" s="1"/>
  <c r="F941" i="17"/>
  <c r="G941" i="17" s="1"/>
  <c r="F945" i="17"/>
  <c r="G945" i="17" s="1"/>
  <c r="F949" i="17"/>
  <c r="G949" i="17" s="1"/>
  <c r="F953" i="17"/>
  <c r="G953" i="17" s="1"/>
  <c r="F957" i="17"/>
  <c r="G957" i="17" s="1"/>
  <c r="F961" i="17"/>
  <c r="G961" i="17" s="1"/>
  <c r="F965" i="17"/>
  <c r="G965" i="17" s="1"/>
  <c r="F969" i="17"/>
  <c r="G969" i="17" s="1"/>
  <c r="F973" i="17"/>
  <c r="G973" i="17" s="1"/>
  <c r="F977" i="17"/>
  <c r="G977" i="17" s="1"/>
  <c r="F981" i="17"/>
  <c r="G981" i="17" s="1"/>
  <c r="F985" i="17"/>
  <c r="G985" i="17" s="1"/>
  <c r="F989" i="17"/>
  <c r="G989" i="17" s="1"/>
  <c r="F993" i="17"/>
  <c r="G993" i="17" s="1"/>
  <c r="F1001" i="17"/>
  <c r="G1001" i="17" s="1"/>
  <c r="F1005" i="17"/>
  <c r="G1005" i="17" s="1"/>
  <c r="F1009" i="17"/>
  <c r="G1009" i="17" s="1"/>
  <c r="F1017" i="17"/>
  <c r="K1017" i="17" s="1"/>
  <c r="F1021" i="17"/>
  <c r="G1021" i="17" s="1"/>
  <c r="F1025" i="17"/>
  <c r="G1025" i="17" s="1"/>
  <c r="F1029" i="17"/>
  <c r="G1029" i="17" s="1"/>
  <c r="F1033" i="17"/>
  <c r="G1033" i="17" s="1"/>
  <c r="F1037" i="17"/>
  <c r="G1037" i="17" s="1"/>
  <c r="F1041" i="17"/>
  <c r="G1041" i="17" s="1"/>
  <c r="F1045" i="17"/>
  <c r="G1045" i="17" s="1"/>
  <c r="F1049" i="17"/>
  <c r="G1049" i="17" s="1"/>
  <c r="F1057" i="17"/>
  <c r="G1057" i="17" s="1"/>
  <c r="F1061" i="17"/>
  <c r="G1061" i="17" s="1"/>
  <c r="F1065" i="17"/>
  <c r="G1065" i="17" s="1"/>
  <c r="F1077" i="17"/>
  <c r="G1077" i="17" s="1"/>
  <c r="F1081" i="17"/>
  <c r="G1081" i="17" s="1"/>
  <c r="F1085" i="17"/>
  <c r="G1085" i="17" s="1"/>
  <c r="F1089" i="17"/>
  <c r="G1089" i="17" s="1"/>
  <c r="F1093" i="17"/>
  <c r="K1093" i="17" s="1"/>
  <c r="F1101" i="17"/>
  <c r="G1101" i="17" s="1"/>
  <c r="F1105" i="17"/>
  <c r="G1105" i="17" s="1"/>
  <c r="F1109" i="17"/>
  <c r="G1109" i="17" s="1"/>
  <c r="F1113" i="17"/>
  <c r="G1113" i="17" s="1"/>
  <c r="F1120" i="17"/>
  <c r="G1120" i="17" s="1"/>
  <c r="F1128" i="17"/>
  <c r="G1128" i="17" s="1"/>
  <c r="F1136" i="17"/>
  <c r="G1136" i="17" s="1"/>
  <c r="F1144" i="17"/>
  <c r="G1144" i="17" s="1"/>
  <c r="F1152" i="17"/>
  <c r="G1152" i="17" s="1"/>
  <c r="F1160" i="17"/>
  <c r="G1160" i="17" s="1"/>
  <c r="F1168" i="17"/>
  <c r="G1168" i="17" s="1"/>
  <c r="F1176" i="17"/>
  <c r="G1176" i="17" s="1"/>
  <c r="F1184" i="17"/>
  <c r="G1184" i="17" s="1"/>
  <c r="F1200" i="17"/>
  <c r="G1200" i="17" s="1"/>
  <c r="F1208" i="17"/>
  <c r="G1208" i="17" s="1"/>
  <c r="F1224" i="17"/>
  <c r="G1224" i="17" s="1"/>
  <c r="F1232" i="17"/>
  <c r="G1232" i="17" s="1"/>
  <c r="F1256" i="17"/>
  <c r="G1256" i="17" s="1"/>
  <c r="F1264" i="17"/>
  <c r="G1264" i="17" s="1"/>
  <c r="F1272" i="17"/>
  <c r="G1272" i="17" s="1"/>
  <c r="F860" i="17"/>
  <c r="G860" i="17" s="1"/>
  <c r="F863" i="17"/>
  <c r="F862" i="17"/>
  <c r="G862" i="17" s="1"/>
  <c r="F864" i="17"/>
  <c r="G864" i="17" s="1"/>
  <c r="F866" i="17"/>
  <c r="G866" i="17" s="1"/>
  <c r="F868" i="17"/>
  <c r="G868" i="17" s="1"/>
  <c r="F870" i="17"/>
  <c r="G870" i="17" s="1"/>
  <c r="F872" i="17"/>
  <c r="G872" i="17" s="1"/>
  <c r="F874" i="17"/>
  <c r="G874" i="17" s="1"/>
  <c r="F876" i="17"/>
  <c r="G876" i="17" s="1"/>
  <c r="F878" i="17"/>
  <c r="G878" i="17" s="1"/>
  <c r="F880" i="17"/>
  <c r="G880" i="17" s="1"/>
  <c r="F882" i="17"/>
  <c r="G882" i="17" s="1"/>
  <c r="F884" i="17"/>
  <c r="G884" i="17" s="1"/>
  <c r="F886" i="17"/>
  <c r="G886" i="17" s="1"/>
  <c r="F888" i="17"/>
  <c r="G888" i="17" s="1"/>
  <c r="F891" i="17"/>
  <c r="F890" i="17"/>
  <c r="K890" i="17" s="1"/>
  <c r="F892" i="17"/>
  <c r="G892" i="17" s="1"/>
  <c r="F894" i="17"/>
  <c r="G894" i="17" s="1"/>
  <c r="F896" i="17"/>
  <c r="G896" i="17" s="1"/>
  <c r="F898" i="17"/>
  <c r="G898" i="17" s="1"/>
  <c r="F900" i="17"/>
  <c r="G900" i="17" s="1"/>
  <c r="F902" i="17"/>
  <c r="G902" i="17" s="1"/>
  <c r="F904" i="17"/>
  <c r="G904" i="17" s="1"/>
  <c r="F906" i="17"/>
  <c r="G906" i="17" s="1"/>
  <c r="F909" i="17"/>
  <c r="K909" i="17" s="1"/>
  <c r="F908" i="17"/>
  <c r="K908" i="17" s="1"/>
  <c r="F910" i="17"/>
  <c r="G910" i="17" s="1"/>
  <c r="F912" i="17"/>
  <c r="G912" i="17" s="1"/>
  <c r="F914" i="17"/>
  <c r="G914" i="17" s="1"/>
  <c r="F916" i="17"/>
  <c r="G916" i="17" s="1"/>
  <c r="F919" i="17"/>
  <c r="F918" i="17"/>
  <c r="K918" i="17" s="1"/>
  <c r="F920" i="17"/>
  <c r="G920" i="17" s="1"/>
  <c r="F923" i="17"/>
  <c r="F922" i="17"/>
  <c r="G922" i="17" s="1"/>
  <c r="F924" i="17"/>
  <c r="G924" i="17" s="1"/>
  <c r="F926" i="17"/>
  <c r="G926" i="17" s="1"/>
  <c r="F928" i="17"/>
  <c r="G928" i="17" s="1"/>
  <c r="F930" i="17"/>
  <c r="G930" i="17" s="1"/>
  <c r="F932" i="17"/>
  <c r="G932" i="17" s="1"/>
  <c r="F934" i="17"/>
  <c r="G934" i="17" s="1"/>
  <c r="F936" i="17"/>
  <c r="G936" i="17" s="1"/>
  <c r="F938" i="17"/>
  <c r="G938" i="17" s="1"/>
  <c r="F940" i="17"/>
  <c r="G940" i="17" s="1"/>
  <c r="F942" i="17"/>
  <c r="G942" i="17" s="1"/>
  <c r="F944" i="17"/>
  <c r="G944" i="17" s="1"/>
  <c r="F946" i="17"/>
  <c r="G946" i="17" s="1"/>
  <c r="F948" i="17"/>
  <c r="G948" i="17" s="1"/>
  <c r="F950" i="17"/>
  <c r="G950" i="17" s="1"/>
  <c r="F952" i="17"/>
  <c r="G952" i="17" s="1"/>
  <c r="F954" i="17"/>
  <c r="G954" i="17" s="1"/>
  <c r="F956" i="17"/>
  <c r="G956" i="17" s="1"/>
  <c r="F958" i="17"/>
  <c r="G958" i="17" s="1"/>
  <c r="F960" i="17"/>
  <c r="G960" i="17" s="1"/>
  <c r="F962" i="17"/>
  <c r="G962" i="17" s="1"/>
  <c r="F964" i="17"/>
  <c r="G964" i="17" s="1"/>
  <c r="F966" i="17"/>
  <c r="G966" i="17" s="1"/>
  <c r="F968" i="17"/>
  <c r="G968" i="17" s="1"/>
  <c r="F971" i="17"/>
  <c r="F970" i="17"/>
  <c r="K970" i="17" s="1"/>
  <c r="F972" i="17"/>
  <c r="G972" i="17" s="1"/>
  <c r="F974" i="17"/>
  <c r="G974" i="17" s="1"/>
  <c r="F976" i="17"/>
  <c r="G976" i="17" s="1"/>
  <c r="F978" i="17"/>
  <c r="G978" i="17" s="1"/>
  <c r="F980" i="17"/>
  <c r="G980" i="17" s="1"/>
  <c r="F983" i="17"/>
  <c r="F982" i="17"/>
  <c r="K982" i="17" s="1"/>
  <c r="F984" i="17"/>
  <c r="G984" i="17" s="1"/>
  <c r="F987" i="17"/>
  <c r="F986" i="17"/>
  <c r="G986" i="17" s="1"/>
  <c r="F988" i="17"/>
  <c r="G988" i="17" s="1"/>
  <c r="F990" i="17"/>
  <c r="G990" i="17" s="1"/>
  <c r="F992" i="17"/>
  <c r="G992" i="17" s="1"/>
  <c r="F994" i="17"/>
  <c r="G994" i="17" s="1"/>
  <c r="F997" i="17"/>
  <c r="G997" i="17" s="1"/>
  <c r="F996" i="17"/>
  <c r="G996" i="17" s="1"/>
  <c r="F998" i="17"/>
  <c r="G998" i="17" s="1"/>
  <c r="F1000" i="17"/>
  <c r="G1000" i="17" s="1"/>
  <c r="F1002" i="17"/>
  <c r="G1002" i="17" s="1"/>
  <c r="F1004" i="17"/>
  <c r="G1004" i="17" s="1"/>
  <c r="F1006" i="17"/>
  <c r="G1006" i="17" s="1"/>
  <c r="F1008" i="17"/>
  <c r="G1008" i="17" s="1"/>
  <c r="F1010" i="17"/>
  <c r="G1010" i="17" s="1"/>
  <c r="F1013" i="17"/>
  <c r="K1013" i="17" s="1"/>
  <c r="F1012" i="17"/>
  <c r="K1012" i="17" s="1"/>
  <c r="F1014" i="17"/>
  <c r="G1014" i="17" s="1"/>
  <c r="F1016" i="17"/>
  <c r="G1016" i="17" s="1"/>
  <c r="F1018" i="17"/>
  <c r="G1018" i="17" s="1"/>
  <c r="F1020" i="17"/>
  <c r="G1020" i="17" s="1"/>
  <c r="F1022" i="17"/>
  <c r="G1022" i="17" s="1"/>
  <c r="F1024" i="17"/>
  <c r="G1024" i="17" s="1"/>
  <c r="F1026" i="17"/>
  <c r="G1026" i="17" s="1"/>
  <c r="F1028" i="17"/>
  <c r="G1028" i="17" s="1"/>
  <c r="F1030" i="17"/>
  <c r="G1030" i="17" s="1"/>
  <c r="F1032" i="17"/>
  <c r="G1032" i="17" s="1"/>
  <c r="F1034" i="17"/>
  <c r="G1034" i="17" s="1"/>
  <c r="F1036" i="17"/>
  <c r="G1036" i="17" s="1"/>
  <c r="F1039" i="17"/>
  <c r="F1038" i="17"/>
  <c r="G1038" i="17" s="1"/>
  <c r="F1040" i="17"/>
  <c r="G1040" i="17" s="1"/>
  <c r="F1042" i="17"/>
  <c r="G1042" i="17" s="1"/>
  <c r="F1044" i="17"/>
  <c r="G1044" i="17" s="1"/>
  <c r="F1046" i="17"/>
  <c r="G1046" i="17" s="1"/>
  <c r="F1048" i="17"/>
  <c r="G1048" i="17" s="1"/>
  <c r="F1050" i="17"/>
  <c r="G1050" i="17" s="1"/>
  <c r="F1053" i="17"/>
  <c r="G1053" i="17" s="1"/>
  <c r="F1052" i="17"/>
  <c r="F1054" i="17"/>
  <c r="G1054" i="17" s="1"/>
  <c r="F1056" i="17"/>
  <c r="F1058" i="17"/>
  <c r="G1058" i="17" s="1"/>
  <c r="F1060" i="17"/>
  <c r="G1060" i="17" s="1"/>
  <c r="F1063" i="17"/>
  <c r="F1062" i="17"/>
  <c r="K1062" i="17" s="1"/>
  <c r="F1064" i="17"/>
  <c r="G1064" i="17" s="1"/>
  <c r="F1066" i="17"/>
  <c r="G1066" i="17" s="1"/>
  <c r="F1069" i="17"/>
  <c r="K1069" i="17" s="1"/>
  <c r="F1068" i="17"/>
  <c r="G1068" i="17" s="1"/>
  <c r="F1070" i="17"/>
  <c r="G1070" i="17" s="1"/>
  <c r="F1073" i="17"/>
  <c r="K1073" i="17" s="1"/>
  <c r="F1072" i="17"/>
  <c r="G1072" i="17" s="1"/>
  <c r="F1074" i="17"/>
  <c r="G1074" i="17" s="1"/>
  <c r="F1076" i="17"/>
  <c r="G1076" i="17" s="1"/>
  <c r="F1078" i="17"/>
  <c r="G1078" i="17" s="1"/>
  <c r="F1080" i="17"/>
  <c r="G1080" i="17" s="1"/>
  <c r="F1082" i="17"/>
  <c r="G1082" i="17" s="1"/>
  <c r="F1084" i="17"/>
  <c r="G1084" i="17" s="1"/>
  <c r="F1087" i="17"/>
  <c r="F1086" i="17"/>
  <c r="K1086" i="17" s="1"/>
  <c r="F1088" i="17"/>
  <c r="G1088" i="17" s="1"/>
  <c r="F1090" i="17"/>
  <c r="G1090" i="17" s="1"/>
  <c r="F1092" i="17"/>
  <c r="G1092" i="17" s="1"/>
  <c r="F1094" i="17"/>
  <c r="G1094" i="17" s="1"/>
  <c r="F1097" i="17"/>
  <c r="G1097" i="17" s="1"/>
  <c r="F1096" i="17"/>
  <c r="K1096" i="17" s="1"/>
  <c r="F1098" i="17"/>
  <c r="G1098" i="17" s="1"/>
  <c r="F1100" i="17"/>
  <c r="G1100" i="17" s="1"/>
  <c r="F1102" i="17"/>
  <c r="G1102" i="17" s="1"/>
  <c r="F1104" i="17"/>
  <c r="G1104" i="17" s="1"/>
  <c r="F1106" i="17"/>
  <c r="G1106" i="17" s="1"/>
  <c r="F1108" i="17"/>
  <c r="G1108" i="17" s="1"/>
  <c r="F1110" i="17"/>
  <c r="G1110" i="17" s="1"/>
  <c r="F1112" i="17"/>
  <c r="G1112" i="17" s="1"/>
  <c r="F1114" i="17"/>
  <c r="G1114" i="17" s="1"/>
  <c r="F1118" i="17"/>
  <c r="G1118" i="17" s="1"/>
  <c r="F1122" i="17"/>
  <c r="G1122" i="17" s="1"/>
  <c r="F1126" i="17"/>
  <c r="G1126" i="17" s="1"/>
  <c r="F1130" i="17"/>
  <c r="G1130" i="17" s="1"/>
  <c r="F1134" i="17"/>
  <c r="G1134" i="17" s="1"/>
  <c r="F1138" i="17"/>
  <c r="G1138" i="17" s="1"/>
  <c r="F1146" i="17"/>
  <c r="G1146" i="17" s="1"/>
  <c r="F1150" i="17"/>
  <c r="G1150" i="17" s="1"/>
  <c r="F1166" i="17"/>
  <c r="G1166" i="17" s="1"/>
  <c r="F1170" i="17"/>
  <c r="G1170" i="17" s="1"/>
  <c r="F1174" i="17"/>
  <c r="G1174" i="17" s="1"/>
  <c r="F1182" i="17"/>
  <c r="G1182" i="17" s="1"/>
  <c r="F1186" i="17"/>
  <c r="G1186" i="17" s="1"/>
  <c r="F1190" i="17"/>
  <c r="G1190" i="17" s="1"/>
  <c r="F1194" i="17"/>
  <c r="G1194" i="17" s="1"/>
  <c r="F1198" i="17"/>
  <c r="G1198" i="17" s="1"/>
  <c r="F1202" i="17"/>
  <c r="G1202" i="17" s="1"/>
  <c r="F1206" i="17"/>
  <c r="G1206" i="17" s="1"/>
  <c r="F1210" i="17"/>
  <c r="G1210" i="17" s="1"/>
  <c r="F1214" i="17"/>
  <c r="G1214" i="17" s="1"/>
  <c r="F1218" i="17"/>
  <c r="G1218" i="17" s="1"/>
  <c r="F1222" i="17"/>
  <c r="G1222" i="17" s="1"/>
  <c r="F1226" i="17"/>
  <c r="G1226" i="17" s="1"/>
  <c r="F1230" i="17"/>
  <c r="G1230" i="17" s="1"/>
  <c r="F1238" i="17"/>
  <c r="G1238" i="17" s="1"/>
  <c r="F1242" i="17"/>
  <c r="G1242" i="17" s="1"/>
  <c r="F1246" i="17"/>
  <c r="G1246" i="17" s="1"/>
  <c r="F1250" i="17"/>
  <c r="G1250" i="17" s="1"/>
  <c r="F1254" i="17"/>
  <c r="G1254" i="17" s="1"/>
  <c r="F1258" i="17"/>
  <c r="G1258" i="17" s="1"/>
  <c r="F1262" i="17"/>
  <c r="G1262" i="17" s="1"/>
  <c r="F1266" i="17"/>
  <c r="G1266" i="17" s="1"/>
  <c r="F1270" i="17"/>
  <c r="K1270" i="17" s="1"/>
  <c r="F1278" i="17"/>
  <c r="G1278" i="17" s="1"/>
  <c r="F1115" i="17"/>
  <c r="G1115" i="17" s="1"/>
  <c r="F1117" i="17"/>
  <c r="G1117" i="17" s="1"/>
  <c r="F1119" i="17"/>
  <c r="G1119" i="17" s="1"/>
  <c r="F1121" i="17"/>
  <c r="G1121" i="17" s="1"/>
  <c r="F1123" i="17"/>
  <c r="G1123" i="17" s="1"/>
  <c r="F1125" i="17"/>
  <c r="G1125" i="17" s="1"/>
  <c r="F1127" i="17"/>
  <c r="G1127" i="17" s="1"/>
  <c r="F1129" i="17"/>
  <c r="G1129" i="17" s="1"/>
  <c r="F1131" i="17"/>
  <c r="G1131" i="17" s="1"/>
  <c r="F1133" i="17"/>
  <c r="G1133" i="17" s="1"/>
  <c r="F1135" i="17"/>
  <c r="G1135" i="17" s="1"/>
  <c r="F1137" i="17"/>
  <c r="G1137" i="17" s="1"/>
  <c r="F1140" i="17"/>
  <c r="F1139" i="17"/>
  <c r="K1139" i="17" s="1"/>
  <c r="F1142" i="17"/>
  <c r="K1142" i="17" s="1"/>
  <c r="F1141" i="17"/>
  <c r="K1141" i="17" s="1"/>
  <c r="F1143" i="17"/>
  <c r="G1143" i="17" s="1"/>
  <c r="F1145" i="17"/>
  <c r="G1145" i="17" s="1"/>
  <c r="F1147" i="17"/>
  <c r="G1147" i="17" s="1"/>
  <c r="F1149" i="17"/>
  <c r="G1149" i="17" s="1"/>
  <c r="F1151" i="17"/>
  <c r="G1151" i="17" s="1"/>
  <c r="F1154" i="17"/>
  <c r="K1154" i="17" s="1"/>
  <c r="F1153" i="17"/>
  <c r="K1153" i="17" s="1"/>
  <c r="F1155" i="17"/>
  <c r="G1155" i="17" s="1"/>
  <c r="F1158" i="17"/>
  <c r="K1158" i="17" s="1"/>
  <c r="F1157" i="17"/>
  <c r="G1157" i="17" s="1"/>
  <c r="F1159" i="17"/>
  <c r="G1159" i="17" s="1"/>
  <c r="F1162" i="17"/>
  <c r="K1162" i="17" s="1"/>
  <c r="F1161" i="17"/>
  <c r="K1161" i="17" s="1"/>
  <c r="F1163" i="17"/>
  <c r="G1163" i="17" s="1"/>
  <c r="F1165" i="17"/>
  <c r="G1165" i="17" s="1"/>
  <c r="F1167" i="17"/>
  <c r="G1167" i="17" s="1"/>
  <c r="F1169" i="17"/>
  <c r="G1169" i="17" s="1"/>
  <c r="F1171" i="17"/>
  <c r="G1171" i="17" s="1"/>
  <c r="F1173" i="17"/>
  <c r="G1173" i="17" s="1"/>
  <c r="F1175" i="17"/>
  <c r="G1175" i="17" s="1"/>
  <c r="F1178" i="17"/>
  <c r="G1178" i="17" s="1"/>
  <c r="F1177" i="17"/>
  <c r="K1177" i="17" s="1"/>
  <c r="F1179" i="17"/>
  <c r="G1179" i="17" s="1"/>
  <c r="F1181" i="17"/>
  <c r="G1181" i="17" s="1"/>
  <c r="F1183" i="17"/>
  <c r="G1183" i="17" s="1"/>
  <c r="F1185" i="17"/>
  <c r="G1185" i="17" s="1"/>
  <c r="F1187" i="17"/>
  <c r="G1187" i="17" s="1"/>
  <c r="F1189" i="17"/>
  <c r="G1189" i="17" s="1"/>
  <c r="F1192" i="17"/>
  <c r="K1192" i="17" s="1"/>
  <c r="F1191" i="17"/>
  <c r="K1191" i="17" s="1"/>
  <c r="F1193" i="17"/>
  <c r="G1193" i="17" s="1"/>
  <c r="F1195" i="17"/>
  <c r="G1195" i="17" s="1"/>
  <c r="F1197" i="17"/>
  <c r="G1197" i="17" s="1"/>
  <c r="F1199" i="17"/>
  <c r="G1199" i="17" s="1"/>
  <c r="F1201" i="17"/>
  <c r="G1201" i="17" s="1"/>
  <c r="F1203" i="17"/>
  <c r="F1205" i="17"/>
  <c r="G1205" i="17" s="1"/>
  <c r="F1207" i="17"/>
  <c r="F1209" i="17"/>
  <c r="G1209" i="17" s="1"/>
  <c r="F1211" i="17"/>
  <c r="F1213" i="17"/>
  <c r="G1213" i="17" s="1"/>
  <c r="F1216" i="17"/>
  <c r="K1216" i="17" s="1"/>
  <c r="F1215" i="17"/>
  <c r="G1215" i="17" s="1"/>
  <c r="F1217" i="17"/>
  <c r="F1219" i="17"/>
  <c r="G1219" i="17" s="1"/>
  <c r="F1221" i="17"/>
  <c r="F1223" i="17"/>
  <c r="G1223" i="17" s="1"/>
  <c r="F1225" i="17"/>
  <c r="F1228" i="17"/>
  <c r="F1227" i="17"/>
  <c r="K1227" i="17" s="1"/>
  <c r="F1229" i="17"/>
  <c r="G1229" i="17" s="1"/>
  <c r="F1231" i="17"/>
  <c r="F1234" i="17"/>
  <c r="K1234" i="17" s="1"/>
  <c r="F1233" i="17"/>
  <c r="K1233" i="17" s="1"/>
  <c r="F1235" i="17"/>
  <c r="G1235" i="17" s="1"/>
  <c r="F1237" i="17"/>
  <c r="F1240" i="17"/>
  <c r="K1240" i="17" s="1"/>
  <c r="F1239" i="17"/>
  <c r="K1239" i="17" s="1"/>
  <c r="F1241" i="17"/>
  <c r="G1241" i="17" s="1"/>
  <c r="F1243" i="17"/>
  <c r="F1245" i="17"/>
  <c r="G1245" i="17" s="1"/>
  <c r="F1248" i="17"/>
  <c r="K1248" i="17" s="1"/>
  <c r="F1247" i="17"/>
  <c r="K1247" i="17" s="1"/>
  <c r="F1249" i="17"/>
  <c r="G1249" i="17" s="1"/>
  <c r="F1251" i="17"/>
  <c r="G1251" i="17" s="1"/>
  <c r="F1253" i="17"/>
  <c r="G1253" i="17" s="1"/>
  <c r="F1255" i="17"/>
  <c r="G1255" i="17" s="1"/>
  <c r="F1257" i="17"/>
  <c r="G1257" i="17" s="1"/>
  <c r="F1259" i="17"/>
  <c r="G1259" i="17" s="1"/>
  <c r="F1261" i="17"/>
  <c r="G1261" i="17" s="1"/>
  <c r="F1263" i="17"/>
  <c r="G1263" i="17" s="1"/>
  <c r="F1265" i="17"/>
  <c r="G1265" i="17" s="1"/>
  <c r="F1267" i="17"/>
  <c r="G1267" i="17" s="1"/>
  <c r="F1269" i="17"/>
  <c r="G1269" i="17" s="1"/>
  <c r="F1271" i="17"/>
  <c r="G1271" i="17" s="1"/>
  <c r="F1274" i="17"/>
  <c r="G1274" i="17" s="1"/>
  <c r="F1273" i="17"/>
  <c r="K1273" i="17" s="1"/>
  <c r="F1275" i="17"/>
  <c r="F1277" i="17"/>
  <c r="G1277" i="17" s="1"/>
  <c r="F1280" i="17"/>
  <c r="G1280" i="17" s="1"/>
  <c r="F1279" i="17"/>
  <c r="K1279" i="17" s="1"/>
  <c r="F1282" i="17"/>
  <c r="G1282" i="17" s="1"/>
  <c r="F1281" i="17"/>
  <c r="G1281" i="17" s="1"/>
  <c r="F1283" i="17"/>
  <c r="G1283" i="17" s="1"/>
  <c r="B6" i="45" l="1"/>
  <c r="K226" i="17"/>
  <c r="K947" i="17"/>
  <c r="K931" i="17"/>
  <c r="K915" i="17"/>
  <c r="K1122" i="17"/>
  <c r="K1114" i="17"/>
  <c r="K1110" i="17"/>
  <c r="K1106" i="17"/>
  <c r="K1102" i="17"/>
  <c r="K1098" i="17"/>
  <c r="K1082" i="17"/>
  <c r="K1078" i="17"/>
  <c r="K1074" i="17"/>
  <c r="K1066" i="17"/>
  <c r="K1060" i="17"/>
  <c r="K941" i="17"/>
  <c r="K933" i="17"/>
  <c r="K925" i="17"/>
  <c r="K921" i="17"/>
  <c r="K291" i="17"/>
  <c r="K265" i="17"/>
  <c r="K261" i="17"/>
  <c r="K257" i="17"/>
  <c r="K1047" i="17"/>
  <c r="G1031" i="17"/>
  <c r="G1056" i="17"/>
  <c r="K1056" i="17"/>
  <c r="G1052" i="17"/>
  <c r="K1052" i="17"/>
  <c r="K1133" i="17"/>
  <c r="K1129" i="17"/>
  <c r="K1125" i="17"/>
  <c r="K1121" i="17"/>
  <c r="K1117" i="17"/>
  <c r="K1278" i="17"/>
  <c r="G1270" i="17"/>
  <c r="K1041" i="17"/>
  <c r="K1033" i="17"/>
  <c r="K1025" i="17"/>
  <c r="K732" i="17"/>
  <c r="K726" i="17"/>
  <c r="K692" i="17"/>
  <c r="K660" i="17"/>
  <c r="K656" i="17"/>
  <c r="K652" i="17"/>
  <c r="K646" i="17"/>
  <c r="K638" i="17"/>
  <c r="K634" i="17"/>
  <c r="K630" i="17"/>
  <c r="K626" i="17"/>
  <c r="K618" i="17"/>
  <c r="K612" i="17"/>
  <c r="K606" i="17"/>
  <c r="K602" i="17"/>
  <c r="K564" i="17"/>
  <c r="K560" i="17"/>
  <c r="K520" i="17"/>
  <c r="K516" i="17"/>
  <c r="K512" i="17"/>
  <c r="K508" i="17"/>
  <c r="K504" i="17"/>
  <c r="K498" i="17"/>
  <c r="K494" i="17"/>
  <c r="K490" i="17"/>
  <c r="K436" i="17"/>
  <c r="K406" i="17"/>
  <c r="K400" i="17"/>
  <c r="G451" i="17"/>
  <c r="K161" i="17"/>
  <c r="K155" i="17"/>
  <c r="K151" i="17"/>
  <c r="K147" i="17"/>
  <c r="K143" i="17"/>
  <c r="K139" i="17"/>
  <c r="K653" i="17"/>
  <c r="K613" i="17"/>
  <c r="K605" i="17"/>
  <c r="K353" i="17"/>
  <c r="K349" i="17"/>
  <c r="K282" i="17"/>
  <c r="K1283" i="17"/>
  <c r="G1275" i="17"/>
  <c r="K1275" i="17"/>
  <c r="G1243" i="17"/>
  <c r="K1243" i="17"/>
  <c r="G1237" i="17"/>
  <c r="K1237" i="17"/>
  <c r="G1231" i="17"/>
  <c r="K1231" i="17"/>
  <c r="G1225" i="17"/>
  <c r="K1225" i="17"/>
  <c r="G1221" i="17"/>
  <c r="K1221" i="17"/>
  <c r="G1217" i="17"/>
  <c r="K1217" i="17"/>
  <c r="G1211" i="17"/>
  <c r="K1211" i="17"/>
  <c r="G1207" i="17"/>
  <c r="K1207" i="17"/>
  <c r="G1203" i="17"/>
  <c r="K1203" i="17"/>
  <c r="K1198" i="17"/>
  <c r="K1190" i="17"/>
  <c r="K1182" i="17"/>
  <c r="K1170" i="17"/>
  <c r="K1150" i="17"/>
  <c r="K1138" i="17"/>
  <c r="K1130" i="17"/>
  <c r="G386" i="17"/>
  <c r="K386" i="17"/>
  <c r="G380" i="17"/>
  <c r="K380" i="17"/>
  <c r="G368" i="17"/>
  <c r="K368" i="17"/>
  <c r="G364" i="17"/>
  <c r="K364" i="17"/>
  <c r="G360" i="17"/>
  <c r="K360" i="17"/>
  <c r="G354" i="17"/>
  <c r="K354" i="17"/>
  <c r="G350" i="17"/>
  <c r="K350" i="17"/>
  <c r="K1199" i="17"/>
  <c r="K1195" i="17"/>
  <c r="K1189" i="17"/>
  <c r="K1185" i="17"/>
  <c r="K1181" i="17"/>
  <c r="K1175" i="17"/>
  <c r="K1171" i="17"/>
  <c r="K1167" i="17"/>
  <c r="K1163" i="17"/>
  <c r="K1149" i="17"/>
  <c r="K1145" i="17"/>
  <c r="K1137" i="17"/>
  <c r="K992" i="17"/>
  <c r="K988" i="17"/>
  <c r="K980" i="17"/>
  <c r="K976" i="17"/>
  <c r="K972" i="17"/>
  <c r="K920" i="17"/>
  <c r="K904" i="17"/>
  <c r="K900" i="17"/>
  <c r="K896" i="17"/>
  <c r="K892" i="17"/>
  <c r="K981" i="17"/>
  <c r="K977" i="17"/>
  <c r="K784" i="17"/>
  <c r="K780" i="17"/>
  <c r="K776" i="17"/>
  <c r="K770" i="17"/>
  <c r="K766" i="17"/>
  <c r="K756" i="17"/>
  <c r="K752" i="17"/>
  <c r="K748" i="17"/>
  <c r="K744" i="17"/>
  <c r="K1276" i="17"/>
  <c r="G1260" i="17"/>
  <c r="K751" i="17"/>
  <c r="K739" i="17"/>
  <c r="K731" i="17"/>
  <c r="K723" i="17"/>
  <c r="K711" i="17"/>
  <c r="K703" i="17"/>
  <c r="K683" i="17"/>
  <c r="K671" i="17"/>
  <c r="K655" i="17"/>
  <c r="K647" i="17"/>
  <c r="K635" i="17"/>
  <c r="K627" i="17"/>
  <c r="K619" i="17"/>
  <c r="K611" i="17"/>
  <c r="K351" i="17"/>
  <c r="K345" i="17"/>
  <c r="K339" i="17"/>
  <c r="K335" i="17"/>
  <c r="K329" i="17"/>
  <c r="K325" i="17"/>
  <c r="K321" i="17"/>
  <c r="K317" i="17"/>
  <c r="K313" i="17"/>
  <c r="K309" i="17"/>
  <c r="K305" i="17"/>
  <c r="K301" i="17"/>
  <c r="K295" i="17"/>
  <c r="K63" i="17"/>
  <c r="K59" i="17"/>
  <c r="K55" i="17"/>
  <c r="K49" i="17"/>
  <c r="K45" i="17"/>
  <c r="K41" i="17"/>
  <c r="K10" i="17"/>
  <c r="K181" i="17"/>
  <c r="K177" i="17"/>
  <c r="K173" i="17"/>
  <c r="K721" i="17"/>
  <c r="K709" i="17"/>
  <c r="K693" i="17"/>
  <c r="K681" i="17"/>
  <c r="K565" i="17"/>
  <c r="K557" i="17"/>
  <c r="K549" i="17"/>
  <c r="K497" i="17"/>
  <c r="K212" i="17"/>
  <c r="K210" i="17"/>
  <c r="K202" i="17"/>
  <c r="K196" i="17"/>
  <c r="K188" i="17"/>
  <c r="K182" i="17"/>
  <c r="K174" i="17"/>
  <c r="K168" i="17"/>
  <c r="K162" i="17"/>
  <c r="K156" i="17"/>
  <c r="K152" i="17"/>
  <c r="K150" i="17"/>
  <c r="K62" i="17"/>
  <c r="G1279" i="17"/>
  <c r="K996" i="17"/>
  <c r="G908" i="17"/>
  <c r="G788" i="17"/>
  <c r="G762" i="17"/>
  <c r="G736" i="17"/>
  <c r="G714" i="17"/>
  <c r="G698" i="17"/>
  <c r="G666" i="17"/>
  <c r="G568" i="17"/>
  <c r="G546" i="17"/>
  <c r="G444" i="17"/>
  <c r="K440" i="17"/>
  <c r="G416" i="17"/>
  <c r="K412" i="17"/>
  <c r="G394" i="17"/>
  <c r="K394" i="17"/>
  <c r="G372" i="17"/>
  <c r="G955" i="17"/>
  <c r="K955" i="17"/>
  <c r="G907" i="17"/>
  <c r="K907" i="17"/>
  <c r="G883" i="17"/>
  <c r="K883" i="17"/>
  <c r="G867" i="17"/>
  <c r="K867" i="17"/>
  <c r="G855" i="17"/>
  <c r="K855" i="17"/>
  <c r="G847" i="17"/>
  <c r="K847" i="17"/>
  <c r="G839" i="17"/>
  <c r="K839" i="17"/>
  <c r="G831" i="17"/>
  <c r="K831" i="17"/>
  <c r="G823" i="17"/>
  <c r="K823" i="17"/>
  <c r="G1247" i="17"/>
  <c r="G1153" i="17"/>
  <c r="G1086" i="17"/>
  <c r="K1281" i="17"/>
  <c r="G1273" i="17"/>
  <c r="K1269" i="17"/>
  <c r="K1265" i="17"/>
  <c r="K1261" i="17"/>
  <c r="K1257" i="17"/>
  <c r="K1253" i="17"/>
  <c r="K1249" i="17"/>
  <c r="G1161" i="17"/>
  <c r="K1155" i="17"/>
  <c r="K1266" i="17"/>
  <c r="K1258" i="17"/>
  <c r="K1250" i="17"/>
  <c r="K1242" i="17"/>
  <c r="K1230" i="17"/>
  <c r="K1222" i="17"/>
  <c r="K1206" i="17"/>
  <c r="K1202" i="17"/>
  <c r="G1096" i="17"/>
  <c r="K1092" i="17"/>
  <c r="K1088" i="17"/>
  <c r="K1050" i="17"/>
  <c r="K1046" i="17"/>
  <c r="K1042" i="17"/>
  <c r="K1036" i="17"/>
  <c r="K1032" i="17"/>
  <c r="K1028" i="17"/>
  <c r="K1024" i="17"/>
  <c r="K1020" i="17"/>
  <c r="K1016" i="17"/>
  <c r="K1010" i="17"/>
  <c r="K1006" i="17"/>
  <c r="K1002" i="17"/>
  <c r="K998" i="17"/>
  <c r="G970" i="17"/>
  <c r="K966" i="17"/>
  <c r="K962" i="17"/>
  <c r="K958" i="17"/>
  <c r="K954" i="17"/>
  <c r="K950" i="17"/>
  <c r="K946" i="17"/>
  <c r="K942" i="17"/>
  <c r="K938" i="17"/>
  <c r="K934" i="17"/>
  <c r="K930" i="17"/>
  <c r="K926" i="17"/>
  <c r="K922" i="17"/>
  <c r="G918" i="17"/>
  <c r="K914" i="17"/>
  <c r="K910" i="17"/>
  <c r="G890" i="17"/>
  <c r="K886" i="17"/>
  <c r="K882" i="17"/>
  <c r="K878" i="17"/>
  <c r="K874" i="17"/>
  <c r="K870" i="17"/>
  <c r="K866" i="17"/>
  <c r="K860" i="17"/>
  <c r="K1232" i="17"/>
  <c r="K1208" i="17"/>
  <c r="K1184" i="17"/>
  <c r="K1168" i="17"/>
  <c r="K1152" i="17"/>
  <c r="K1136" i="17"/>
  <c r="K1120" i="17"/>
  <c r="K1109" i="17"/>
  <c r="K1101" i="17"/>
  <c r="K1089" i="17"/>
  <c r="K1081" i="17"/>
  <c r="K1065" i="17"/>
  <c r="K1057" i="17"/>
  <c r="K1009" i="17"/>
  <c r="K1001" i="17"/>
  <c r="K989" i="17"/>
  <c r="K985" i="17"/>
  <c r="K973" i="17"/>
  <c r="K965" i="17"/>
  <c r="K957" i="17"/>
  <c r="K949" i="17"/>
  <c r="K945" i="17"/>
  <c r="K917" i="17"/>
  <c r="K905" i="17"/>
  <c r="K897" i="17"/>
  <c r="K889" i="17"/>
  <c r="K881" i="17"/>
  <c r="K873" i="17"/>
  <c r="K865" i="17"/>
  <c r="K858" i="17"/>
  <c r="K854" i="17"/>
  <c r="K850" i="17"/>
  <c r="K846" i="17"/>
  <c r="K842" i="17"/>
  <c r="K838" i="17"/>
  <c r="K834" i="17"/>
  <c r="K830" i="17"/>
  <c r="K826" i="17"/>
  <c r="K822" i="17"/>
  <c r="K818" i="17"/>
  <c r="K814" i="17"/>
  <c r="K806" i="17"/>
  <c r="K798" i="17"/>
  <c r="K794" i="17"/>
  <c r="K790" i="17"/>
  <c r="G764" i="17"/>
  <c r="G742" i="17"/>
  <c r="K738" i="17"/>
  <c r="G724" i="17"/>
  <c r="K720" i="17"/>
  <c r="K716" i="17"/>
  <c r="G712" i="17"/>
  <c r="K708" i="17"/>
  <c r="K704" i="17"/>
  <c r="K700" i="17"/>
  <c r="G690" i="17"/>
  <c r="K686" i="17"/>
  <c r="K682" i="17"/>
  <c r="K676" i="17"/>
  <c r="K672" i="17"/>
  <c r="K668" i="17"/>
  <c r="G600" i="17"/>
  <c r="K596" i="17"/>
  <c r="K592" i="17"/>
  <c r="K588" i="17"/>
  <c r="K584" i="17"/>
  <c r="K580" i="17"/>
  <c r="K574" i="17"/>
  <c r="K570" i="17"/>
  <c r="G558" i="17"/>
  <c r="K552" i="17"/>
  <c r="K548" i="17"/>
  <c r="G544" i="17"/>
  <c r="K540" i="17"/>
  <c r="K534" i="17"/>
  <c r="K530" i="17"/>
  <c r="K526" i="17"/>
  <c r="K522" i="17"/>
  <c r="K484" i="17"/>
  <c r="K480" i="17"/>
  <c r="K476" i="17"/>
  <c r="K472" i="17"/>
  <c r="K468" i="17"/>
  <c r="K462" i="17"/>
  <c r="K458" i="17"/>
  <c r="K454" i="17"/>
  <c r="K450" i="17"/>
  <c r="K446" i="17"/>
  <c r="G434" i="17"/>
  <c r="K428" i="17"/>
  <c r="K422" i="17"/>
  <c r="K418" i="17"/>
  <c r="G410" i="17"/>
  <c r="G392" i="17"/>
  <c r="G374" i="17"/>
  <c r="K374" i="17"/>
  <c r="G1244" i="17"/>
  <c r="K1244" i="17"/>
  <c r="G1164" i="17"/>
  <c r="K1164" i="17"/>
  <c r="G1132" i="17"/>
  <c r="K1132" i="17"/>
  <c r="G1107" i="17"/>
  <c r="K1107" i="17"/>
  <c r="G1091" i="17"/>
  <c r="K1091" i="17"/>
  <c r="G1075" i="17"/>
  <c r="K1075" i="17"/>
  <c r="G1059" i="17"/>
  <c r="K1059" i="17"/>
  <c r="G1043" i="17"/>
  <c r="K1043" i="17"/>
  <c r="G1027" i="17"/>
  <c r="K1027" i="17"/>
  <c r="G1011" i="17"/>
  <c r="K1011" i="17"/>
  <c r="G995" i="17"/>
  <c r="K995" i="17"/>
  <c r="G963" i="17"/>
  <c r="K963" i="17"/>
  <c r="K271" i="17"/>
  <c r="G165" i="17"/>
  <c r="G35" i="17"/>
  <c r="K35" i="17"/>
  <c r="G31" i="17"/>
  <c r="K31" i="17"/>
  <c r="G27" i="17"/>
  <c r="K27" i="17"/>
  <c r="G23" i="17"/>
  <c r="K23" i="17"/>
  <c r="G17" i="17"/>
  <c r="K17" i="17"/>
  <c r="G13" i="17"/>
  <c r="K13" i="17"/>
  <c r="G9" i="17"/>
  <c r="K9" i="17"/>
  <c r="G1252" i="17"/>
  <c r="K1252" i="17"/>
  <c r="G1220" i="17"/>
  <c r="K1220" i="17"/>
  <c r="G1188" i="17"/>
  <c r="K1188" i="17"/>
  <c r="G1156" i="17"/>
  <c r="K1156" i="17"/>
  <c r="G1111" i="17"/>
  <c r="K1111" i="17"/>
  <c r="K1095" i="17"/>
  <c r="G1095" i="17"/>
  <c r="G378" i="17"/>
  <c r="K815" i="17"/>
  <c r="K799" i="17"/>
  <c r="K791" i="17"/>
  <c r="K783" i="17"/>
  <c r="K775" i="17"/>
  <c r="K767" i="17"/>
  <c r="K755" i="17"/>
  <c r="K607" i="17"/>
  <c r="K599" i="17"/>
  <c r="K575" i="17"/>
  <c r="K567" i="17"/>
  <c r="K551" i="17"/>
  <c r="K539" i="17"/>
  <c r="K531" i="17"/>
  <c r="K519" i="17"/>
  <c r="K511" i="17"/>
  <c r="K503" i="17"/>
  <c r="K495" i="17"/>
  <c r="K487" i="17"/>
  <c r="K479" i="17"/>
  <c r="K471" i="17"/>
  <c r="K463" i="17"/>
  <c r="K459" i="17"/>
  <c r="K447" i="17"/>
  <c r="K423" i="17"/>
  <c r="K415" i="17"/>
  <c r="K399" i="17"/>
  <c r="K391" i="17"/>
  <c r="K383" i="17"/>
  <c r="K371" i="17"/>
  <c r="K355" i="17"/>
  <c r="G289" i="17"/>
  <c r="K285" i="17"/>
  <c r="K281" i="17"/>
  <c r="K277" i="17"/>
  <c r="K273" i="17"/>
  <c r="G255" i="17"/>
  <c r="K249" i="17"/>
  <c r="K245" i="17"/>
  <c r="K241" i="17"/>
  <c r="K237" i="17"/>
  <c r="K231" i="17"/>
  <c r="K227" i="17"/>
  <c r="K223" i="17"/>
  <c r="K219" i="17"/>
  <c r="K215" i="17"/>
  <c r="K211" i="17"/>
  <c r="K207" i="17"/>
  <c r="K203" i="17"/>
  <c r="K197" i="17"/>
  <c r="K193" i="17"/>
  <c r="K189" i="17"/>
  <c r="K171" i="17"/>
  <c r="K167" i="17"/>
  <c r="G137" i="17"/>
  <c r="K133" i="17"/>
  <c r="K129" i="17"/>
  <c r="K125" i="17"/>
  <c r="K121" i="17"/>
  <c r="K115" i="17"/>
  <c r="K111" i="17"/>
  <c r="K105" i="17"/>
  <c r="K101" i="17"/>
  <c r="K97" i="17"/>
  <c r="G93" i="17"/>
  <c r="K93" i="17"/>
  <c r="G89" i="17"/>
  <c r="K89" i="17"/>
  <c r="G69" i="17"/>
  <c r="K69" i="17"/>
  <c r="G1079" i="17"/>
  <c r="K1079" i="17"/>
  <c r="G1023" i="17"/>
  <c r="K1023" i="17"/>
  <c r="G1007" i="17"/>
  <c r="K1007" i="17"/>
  <c r="G991" i="17"/>
  <c r="K991" i="17"/>
  <c r="G967" i="17"/>
  <c r="K967" i="17"/>
  <c r="K677" i="17"/>
  <c r="K669" i="17"/>
  <c r="K661" i="17"/>
  <c r="G521" i="17"/>
  <c r="K521" i="17"/>
  <c r="G39" i="17"/>
  <c r="K951" i="17"/>
  <c r="K935" i="17"/>
  <c r="K911" i="17"/>
  <c r="K895" i="17"/>
  <c r="K879" i="17"/>
  <c r="K857" i="17"/>
  <c r="K849" i="17"/>
  <c r="K841" i="17"/>
  <c r="K833" i="17"/>
  <c r="K825" i="17"/>
  <c r="K817" i="17"/>
  <c r="K793" i="17"/>
  <c r="K781" i="17"/>
  <c r="K769" i="17"/>
  <c r="K757" i="17"/>
  <c r="K741" i="17"/>
  <c r="K597" i="17"/>
  <c r="K589" i="17"/>
  <c r="K581" i="17"/>
  <c r="G533" i="17"/>
  <c r="K533" i="17"/>
  <c r="G525" i="17"/>
  <c r="K525" i="17"/>
  <c r="G357" i="17"/>
  <c r="K357" i="17"/>
  <c r="G346" i="17"/>
  <c r="K346" i="17"/>
  <c r="G340" i="17"/>
  <c r="K340" i="17"/>
  <c r="G336" i="17"/>
  <c r="K336" i="17"/>
  <c r="G330" i="17"/>
  <c r="K330" i="17"/>
  <c r="G326" i="17"/>
  <c r="K326" i="17"/>
  <c r="G318" i="17"/>
  <c r="K318" i="17"/>
  <c r="G314" i="17"/>
  <c r="K314" i="17"/>
  <c r="G310" i="17"/>
  <c r="K310" i="17"/>
  <c r="G280" i="17"/>
  <c r="K280" i="17"/>
  <c r="G276" i="17"/>
  <c r="K276" i="17"/>
  <c r="G270" i="17"/>
  <c r="K270" i="17"/>
  <c r="G264" i="17"/>
  <c r="K264" i="17"/>
  <c r="G260" i="17"/>
  <c r="K260" i="17"/>
  <c r="K254" i="17"/>
  <c r="K224" i="17"/>
  <c r="K214" i="17"/>
  <c r="K148" i="17"/>
  <c r="K144" i="17"/>
  <c r="K140" i="17"/>
  <c r="K134" i="17"/>
  <c r="K130" i="17"/>
  <c r="K122" i="17"/>
  <c r="K116" i="17"/>
  <c r="K112" i="17"/>
  <c r="K106" i="17"/>
  <c r="K102" i="17"/>
  <c r="K98" i="17"/>
  <c r="K90" i="17"/>
  <c r="K84" i="17"/>
  <c r="K80" i="17"/>
  <c r="K60" i="17"/>
  <c r="K56" i="17"/>
  <c r="K50" i="17"/>
  <c r="K46" i="17"/>
  <c r="K42" i="17"/>
  <c r="K36" i="17"/>
  <c r="K32" i="17"/>
  <c r="K24" i="17"/>
  <c r="K18" i="17"/>
  <c r="K14" i="17"/>
  <c r="K1277" i="17"/>
  <c r="K1271" i="17"/>
  <c r="K1267" i="17"/>
  <c r="K1263" i="17"/>
  <c r="K1259" i="17"/>
  <c r="K1255" i="17"/>
  <c r="K1251" i="17"/>
  <c r="K1245" i="17"/>
  <c r="K1241" i="17"/>
  <c r="G1239" i="17"/>
  <c r="K1235" i="17"/>
  <c r="G1233" i="17"/>
  <c r="K1229" i="17"/>
  <c r="G1228" i="17"/>
  <c r="K1228" i="17"/>
  <c r="G1227" i="17"/>
  <c r="K1223" i="17"/>
  <c r="K1219" i="17"/>
  <c r="K1215" i="17"/>
  <c r="K1213" i="17"/>
  <c r="K1209" i="17"/>
  <c r="K1205" i="17"/>
  <c r="K1201" i="17"/>
  <c r="K1197" i="17"/>
  <c r="K1193" i="17"/>
  <c r="G1191" i="17"/>
  <c r="K1187" i="17"/>
  <c r="K1183" i="17"/>
  <c r="K1179" i="17"/>
  <c r="G1177" i="17"/>
  <c r="K1173" i="17"/>
  <c r="K1169" i="17"/>
  <c r="K1165" i="17"/>
  <c r="K1159" i="17"/>
  <c r="K1157" i="17"/>
  <c r="K1151" i="17"/>
  <c r="K1147" i="17"/>
  <c r="K1143" i="17"/>
  <c r="G1141" i="17"/>
  <c r="G1140" i="17"/>
  <c r="K1140" i="17"/>
  <c r="G1139" i="17"/>
  <c r="K1135" i="17"/>
  <c r="K1131" i="17"/>
  <c r="K1127" i="17"/>
  <c r="K1123" i="17"/>
  <c r="K1119" i="17"/>
  <c r="K1115" i="17"/>
  <c r="K1282" i="17"/>
  <c r="K1274" i="17"/>
  <c r="K1262" i="17"/>
  <c r="K1254" i="17"/>
  <c r="K1246" i="17"/>
  <c r="K1238" i="17"/>
  <c r="G1234" i="17"/>
  <c r="K1226" i="17"/>
  <c r="K1218" i="17"/>
  <c r="K1214" i="17"/>
  <c r="K1210" i="17"/>
  <c r="K1194" i="17"/>
  <c r="K1186" i="17"/>
  <c r="K1178" i="17"/>
  <c r="K1174" i="17"/>
  <c r="K1166" i="17"/>
  <c r="G1162" i="17"/>
  <c r="G1158" i="17"/>
  <c r="G1154" i="17"/>
  <c r="K1146" i="17"/>
  <c r="G1142" i="17"/>
  <c r="K1134" i="17"/>
  <c r="K1126" i="17"/>
  <c r="K1118" i="17"/>
  <c r="K1112" i="17"/>
  <c r="K1108" i="17"/>
  <c r="K1104" i="17"/>
  <c r="K1100" i="17"/>
  <c r="K1094" i="17"/>
  <c r="K1090" i="17"/>
  <c r="K1084" i="17"/>
  <c r="K1080" i="17"/>
  <c r="K1076" i="17"/>
  <c r="K1072" i="17"/>
  <c r="K1070" i="17"/>
  <c r="K1068" i="17"/>
  <c r="K1064" i="17"/>
  <c r="G1063" i="17"/>
  <c r="K1063" i="17"/>
  <c r="G1062" i="17"/>
  <c r="K1058" i="17"/>
  <c r="K1054" i="17"/>
  <c r="K1048" i="17"/>
  <c r="K1044" i="17"/>
  <c r="K1040" i="17"/>
  <c r="G1039" i="17"/>
  <c r="K1039" i="17"/>
  <c r="K1038" i="17"/>
  <c r="K1034" i="17"/>
  <c r="K1030" i="17"/>
  <c r="K1026" i="17"/>
  <c r="K1022" i="17"/>
  <c r="K1018" i="17"/>
  <c r="K1014" i="17"/>
  <c r="G1012" i="17"/>
  <c r="K1008" i="17"/>
  <c r="K1004" i="17"/>
  <c r="K1000" i="17"/>
  <c r="K994" i="17"/>
  <c r="K990" i="17"/>
  <c r="K986" i="17"/>
  <c r="G987" i="17"/>
  <c r="K987" i="17"/>
  <c r="K984" i="17"/>
  <c r="G983" i="17"/>
  <c r="K983" i="17"/>
  <c r="G982" i="17"/>
  <c r="K978" i="17"/>
  <c r="K974" i="17"/>
  <c r="K968" i="17"/>
  <c r="K964" i="17"/>
  <c r="K960" i="17"/>
  <c r="K956" i="17"/>
  <c r="K952" i="17"/>
  <c r="K948" i="17"/>
  <c r="K944" i="17"/>
  <c r="K940" i="17"/>
  <c r="K936" i="17"/>
  <c r="K932" i="17"/>
  <c r="K928" i="17"/>
  <c r="K924" i="17"/>
  <c r="K916" i="17"/>
  <c r="K912" i="17"/>
  <c r="K906" i="17"/>
  <c r="K902" i="17"/>
  <c r="K898" i="17"/>
  <c r="K894" i="17"/>
  <c r="K888" i="17"/>
  <c r="K884" i="17"/>
  <c r="K880" i="17"/>
  <c r="K876" i="17"/>
  <c r="K872" i="17"/>
  <c r="K868" i="17"/>
  <c r="K864" i="17"/>
  <c r="K863" i="17"/>
  <c r="G863" i="17"/>
  <c r="K862" i="17"/>
  <c r="K1280" i="17"/>
  <c r="K1272" i="17"/>
  <c r="K1264" i="17"/>
  <c r="K1256" i="17"/>
  <c r="G1248" i="17"/>
  <c r="G1240" i="17"/>
  <c r="K1224" i="17"/>
  <c r="G1216" i="17"/>
  <c r="K1200" i="17"/>
  <c r="G1192" i="17"/>
  <c r="K1176" i="17"/>
  <c r="K1160" i="17"/>
  <c r="K1144" i="17"/>
  <c r="K1128" i="17"/>
  <c r="K1113" i="17"/>
  <c r="K1105" i="17"/>
  <c r="K1097" i="17"/>
  <c r="G1093" i="17"/>
  <c r="K1085" i="17"/>
  <c r="K1077" i="17"/>
  <c r="G1073" i="17"/>
  <c r="G1069" i="17"/>
  <c r="K1061" i="17"/>
  <c r="K1053" i="17"/>
  <c r="K1049" i="17"/>
  <c r="K1045" i="17"/>
  <c r="G1017" i="17"/>
  <c r="G1013" i="17"/>
  <c r="K1005" i="17"/>
  <c r="K997" i="17"/>
  <c r="K993" i="17"/>
  <c r="K969" i="17"/>
  <c r="K961" i="17"/>
  <c r="K953" i="17"/>
  <c r="K937" i="17"/>
  <c r="K929" i="17"/>
  <c r="K913" i="17"/>
  <c r="G909" i="17"/>
  <c r="K901" i="17"/>
  <c r="K893" i="17"/>
  <c r="K885" i="17"/>
  <c r="K877" i="17"/>
  <c r="K869" i="17"/>
  <c r="K861" i="17"/>
  <c r="K856" i="17"/>
  <c r="K852" i="17"/>
  <c r="K848" i="17"/>
  <c r="K844" i="17"/>
  <c r="K840" i="17"/>
  <c r="K836" i="17"/>
  <c r="K832" i="17"/>
  <c r="K828" i="17"/>
  <c r="K824" i="17"/>
  <c r="K820" i="17"/>
  <c r="K816" i="17"/>
  <c r="K812" i="17"/>
  <c r="G811" i="17"/>
  <c r="K811" i="17"/>
  <c r="G810" i="17"/>
  <c r="K809" i="17"/>
  <c r="G809" i="17"/>
  <c r="G808" i="17"/>
  <c r="K804" i="17"/>
  <c r="K803" i="17"/>
  <c r="G803" i="17"/>
  <c r="G802" i="17"/>
  <c r="G801" i="17"/>
  <c r="K801" i="17"/>
  <c r="K800" i="17"/>
  <c r="K796" i="17"/>
  <c r="K792" i="17"/>
  <c r="K786" i="17"/>
  <c r="K782" i="17"/>
  <c r="K778" i="17"/>
  <c r="K774" i="17"/>
  <c r="K773" i="17"/>
  <c r="G773" i="17"/>
  <c r="G772" i="17"/>
  <c r="K768" i="17"/>
  <c r="K760" i="17"/>
  <c r="G759" i="17"/>
  <c r="K759" i="17"/>
  <c r="G758" i="17"/>
  <c r="K754" i="17"/>
  <c r="K750" i="17"/>
  <c r="K746" i="17"/>
  <c r="K740" i="17"/>
  <c r="K734" i="17"/>
  <c r="K730" i="17"/>
  <c r="K729" i="17"/>
  <c r="G729" i="17"/>
  <c r="G728" i="17"/>
  <c r="K722" i="17"/>
  <c r="K718" i="17"/>
  <c r="K710" i="17"/>
  <c r="K706" i="17"/>
  <c r="K702" i="17"/>
  <c r="K696" i="17"/>
  <c r="G695" i="17"/>
  <c r="K695" i="17"/>
  <c r="G694" i="17"/>
  <c r="K688" i="17"/>
  <c r="K684" i="17"/>
  <c r="K680" i="17"/>
  <c r="G679" i="17"/>
  <c r="K679" i="17"/>
  <c r="G678" i="17"/>
  <c r="K674" i="17"/>
  <c r="K670" i="17"/>
  <c r="K664" i="17"/>
  <c r="G663" i="17"/>
  <c r="K663" i="17"/>
  <c r="G662" i="17"/>
  <c r="K658" i="17"/>
  <c r="K654" i="17"/>
  <c r="K650" i="17"/>
  <c r="G649" i="17"/>
  <c r="K649" i="17"/>
  <c r="G648" i="17"/>
  <c r="K644" i="17"/>
  <c r="G643" i="17"/>
  <c r="K643" i="17"/>
  <c r="G642" i="17"/>
  <c r="K641" i="17"/>
  <c r="G641" i="17"/>
  <c r="G640" i="17"/>
  <c r="K636" i="17"/>
  <c r="K632" i="17"/>
  <c r="K628" i="17"/>
  <c r="K624" i="17"/>
  <c r="G625" i="17"/>
  <c r="K625" i="17"/>
  <c r="K622" i="17"/>
  <c r="G621" i="17"/>
  <c r="K621" i="17"/>
  <c r="G620" i="17"/>
  <c r="K616" i="17"/>
  <c r="G615" i="17"/>
  <c r="K615" i="17"/>
  <c r="G614" i="17"/>
  <c r="K610" i="17"/>
  <c r="G609" i="17"/>
  <c r="K609" i="17"/>
  <c r="G608" i="17"/>
  <c r="K604" i="17"/>
  <c r="K598" i="17"/>
  <c r="K594" i="17"/>
  <c r="K590" i="17"/>
  <c r="K586" i="17"/>
  <c r="K582" i="17"/>
  <c r="K578" i="17"/>
  <c r="G577" i="17"/>
  <c r="K577" i="17"/>
  <c r="G576" i="17"/>
  <c r="K572" i="17"/>
  <c r="K566" i="17"/>
  <c r="K562" i="17"/>
  <c r="K556" i="17"/>
  <c r="K555" i="17"/>
  <c r="G555" i="17"/>
  <c r="G554" i="17"/>
  <c r="K550" i="17"/>
  <c r="K542" i="17"/>
  <c r="K538" i="17"/>
  <c r="K537" i="17"/>
  <c r="G537" i="17"/>
  <c r="G536" i="17"/>
  <c r="K532" i="17"/>
  <c r="K528" i="17"/>
  <c r="K524" i="17"/>
  <c r="K518" i="17"/>
  <c r="K514" i="17"/>
  <c r="K510" i="17"/>
  <c r="K506" i="17"/>
  <c r="K502" i="17"/>
  <c r="K501" i="17"/>
  <c r="G501" i="17"/>
  <c r="G500" i="17"/>
  <c r="K496" i="17"/>
  <c r="K492" i="17"/>
  <c r="K488" i="17"/>
  <c r="G1087" i="17"/>
  <c r="K1087" i="17"/>
  <c r="K971" i="17"/>
  <c r="G971" i="17"/>
  <c r="G923" i="17"/>
  <c r="K923" i="17"/>
  <c r="K919" i="17"/>
  <c r="G919" i="17"/>
  <c r="K891" i="17"/>
  <c r="G891" i="17"/>
  <c r="K1037" i="17"/>
  <c r="K1029" i="17"/>
  <c r="K1021" i="17"/>
  <c r="G789" i="17"/>
  <c r="K789" i="17"/>
  <c r="G765" i="17"/>
  <c r="K765" i="17"/>
  <c r="G763" i="17"/>
  <c r="K763" i="17"/>
  <c r="K743" i="17"/>
  <c r="G743" i="17"/>
  <c r="G737" i="17"/>
  <c r="K737" i="17"/>
  <c r="K725" i="17"/>
  <c r="G725" i="17"/>
  <c r="K715" i="17"/>
  <c r="G715" i="17"/>
  <c r="K713" i="17"/>
  <c r="G713" i="17"/>
  <c r="G699" i="17"/>
  <c r="K699" i="17"/>
  <c r="G691" i="17"/>
  <c r="K691" i="17"/>
  <c r="G667" i="17"/>
  <c r="K667" i="17"/>
  <c r="K601" i="17"/>
  <c r="G601" i="17"/>
  <c r="K569" i="17"/>
  <c r="G569" i="17"/>
  <c r="K559" i="17"/>
  <c r="G559" i="17"/>
  <c r="G547" i="17"/>
  <c r="K547" i="17"/>
  <c r="G545" i="17"/>
  <c r="K545" i="17"/>
  <c r="K523" i="17"/>
  <c r="G523" i="17"/>
  <c r="G486" i="17"/>
  <c r="K486" i="17"/>
  <c r="G482" i="17"/>
  <c r="K482" i="17"/>
  <c r="G478" i="17"/>
  <c r="K478" i="17"/>
  <c r="G474" i="17"/>
  <c r="K474" i="17"/>
  <c r="G470" i="17"/>
  <c r="K470" i="17"/>
  <c r="G466" i="17"/>
  <c r="K466" i="17"/>
  <c r="K465" i="17"/>
  <c r="G465" i="17"/>
  <c r="G464" i="17"/>
  <c r="K460" i="17"/>
  <c r="K456" i="17"/>
  <c r="K452" i="17"/>
  <c r="K448" i="17"/>
  <c r="K442" i="17"/>
  <c r="K438" i="17"/>
  <c r="K432" i="17"/>
  <c r="G430" i="17"/>
  <c r="K426" i="17"/>
  <c r="K425" i="17"/>
  <c r="G425" i="17"/>
  <c r="G424" i="17"/>
  <c r="K420" i="17"/>
  <c r="K414" i="17"/>
  <c r="K408" i="17"/>
  <c r="K404" i="17"/>
  <c r="G402" i="17"/>
  <c r="K398" i="17"/>
  <c r="G397" i="17"/>
  <c r="K397" i="17"/>
  <c r="G396" i="17"/>
  <c r="K390" i="17"/>
  <c r="G389" i="17"/>
  <c r="K389" i="17"/>
  <c r="G388" i="17"/>
  <c r="K384" i="17"/>
  <c r="G385" i="17"/>
  <c r="K385" i="17"/>
  <c r="K382" i="17"/>
  <c r="K376" i="17"/>
  <c r="K370" i="17"/>
  <c r="K366" i="17"/>
  <c r="K362" i="17"/>
  <c r="K358" i="17"/>
  <c r="K356" i="17"/>
  <c r="K352" i="17"/>
  <c r="K348" i="17"/>
  <c r="K1212" i="17"/>
  <c r="K1196" i="17"/>
  <c r="K1180" i="17"/>
  <c r="K1148" i="17"/>
  <c r="K1116" i="17"/>
  <c r="K1099" i="17"/>
  <c r="K1083" i="17"/>
  <c r="K1067" i="17"/>
  <c r="K1051" i="17"/>
  <c r="K1035" i="17"/>
  <c r="K1019" i="17"/>
  <c r="K1003" i="17"/>
  <c r="K979" i="17"/>
  <c r="K939" i="17"/>
  <c r="K899" i="17"/>
  <c r="K875" i="17"/>
  <c r="K859" i="17"/>
  <c r="K851" i="17"/>
  <c r="K843" i="17"/>
  <c r="K835" i="17"/>
  <c r="K827" i="17"/>
  <c r="K819" i="17"/>
  <c r="K807" i="17"/>
  <c r="K795" i="17"/>
  <c r="K787" i="17"/>
  <c r="K779" i="17"/>
  <c r="K771" i="17"/>
  <c r="K747" i="17"/>
  <c r="K735" i="17"/>
  <c r="K727" i="17"/>
  <c r="K719" i="17"/>
  <c r="K707" i="17"/>
  <c r="K687" i="17"/>
  <c r="K675" i="17"/>
  <c r="K659" i="17"/>
  <c r="K651" i="17"/>
  <c r="K639" i="17"/>
  <c r="K631" i="17"/>
  <c r="K623" i="17"/>
  <c r="K603" i="17"/>
  <c r="K595" i="17"/>
  <c r="K591" i="17"/>
  <c r="K587" i="17"/>
  <c r="K583" i="17"/>
  <c r="K579" i="17"/>
  <c r="K571" i="17"/>
  <c r="K563" i="17"/>
  <c r="K543" i="17"/>
  <c r="K535" i="17"/>
  <c r="K527" i="17"/>
  <c r="K515" i="17"/>
  <c r="K507" i="17"/>
  <c r="K499" i="17"/>
  <c r="K491" i="17"/>
  <c r="K483" i="17"/>
  <c r="K475" i="17"/>
  <c r="K467" i="17"/>
  <c r="K455" i="17"/>
  <c r="K443" i="17"/>
  <c r="G439" i="17"/>
  <c r="K435" i="17"/>
  <c r="K431" i="17"/>
  <c r="K427" i="17"/>
  <c r="K419" i="17"/>
  <c r="K411" i="17"/>
  <c r="K407" i="17"/>
  <c r="G403" i="17"/>
  <c r="K395" i="17"/>
  <c r="K387" i="17"/>
  <c r="K379" i="17"/>
  <c r="K375" i="17"/>
  <c r="K367" i="17"/>
  <c r="K363" i="17"/>
  <c r="K359" i="17"/>
  <c r="K347" i="17"/>
  <c r="K343" i="17"/>
  <c r="G342" i="17"/>
  <c r="K342" i="17"/>
  <c r="G341" i="17"/>
  <c r="K337" i="17"/>
  <c r="K333" i="17"/>
  <c r="G332" i="17"/>
  <c r="K332" i="17"/>
  <c r="G331" i="17"/>
  <c r="K327" i="17"/>
  <c r="K323" i="17"/>
  <c r="K319" i="17"/>
  <c r="K315" i="17"/>
  <c r="K311" i="17"/>
  <c r="K307" i="17"/>
  <c r="K303" i="17"/>
  <c r="K299" i="17"/>
  <c r="G298" i="17"/>
  <c r="K298" i="17"/>
  <c r="G297" i="17"/>
  <c r="K293" i="17"/>
  <c r="K287" i="17"/>
  <c r="K283" i="17"/>
  <c r="K279" i="17"/>
  <c r="K275" i="17"/>
  <c r="K269" i="17"/>
  <c r="G268" i="17"/>
  <c r="K268" i="17"/>
  <c r="G267" i="17"/>
  <c r="K263" i="17"/>
  <c r="K259" i="17"/>
  <c r="K253" i="17"/>
  <c r="G252" i="17"/>
  <c r="K252" i="17"/>
  <c r="G251" i="17"/>
  <c r="K247" i="17"/>
  <c r="K243" i="17"/>
  <c r="K239" i="17"/>
  <c r="K235" i="17"/>
  <c r="G234" i="17"/>
  <c r="K234" i="17"/>
  <c r="G233" i="17"/>
  <c r="K229" i="17"/>
  <c r="K225" i="17"/>
  <c r="K221" i="17"/>
  <c r="K217" i="17"/>
  <c r="K213" i="17"/>
  <c r="K209" i="17"/>
  <c r="K205" i="17"/>
  <c r="K201" i="17"/>
  <c r="K200" i="17"/>
  <c r="G200" i="17"/>
  <c r="K199" i="17"/>
  <c r="K195" i="17"/>
  <c r="K191" i="17"/>
  <c r="K187" i="17"/>
  <c r="K186" i="17"/>
  <c r="G186" i="17"/>
  <c r="G185" i="17"/>
  <c r="K172" i="17"/>
  <c r="G172" i="17"/>
  <c r="K166" i="17"/>
  <c r="G166" i="17"/>
  <c r="K157" i="17"/>
  <c r="K138" i="17"/>
  <c r="G138" i="17"/>
  <c r="K117" i="17"/>
  <c r="K107" i="17"/>
  <c r="K85" i="17"/>
  <c r="K83" i="17"/>
  <c r="K79" i="17"/>
  <c r="K75" i="17"/>
  <c r="K74" i="17"/>
  <c r="G74" i="17"/>
  <c r="G73" i="17"/>
  <c r="G65" i="17"/>
  <c r="K65" i="17"/>
  <c r="G61" i="17"/>
  <c r="K61" i="17"/>
  <c r="G57" i="17"/>
  <c r="K57" i="17"/>
  <c r="G53" i="17"/>
  <c r="K53" i="17"/>
  <c r="G40" i="17"/>
  <c r="K40" i="17"/>
  <c r="G37" i="17"/>
  <c r="K37" i="17"/>
  <c r="G33" i="17"/>
  <c r="K33" i="17"/>
  <c r="G29" i="17"/>
  <c r="K29" i="17"/>
  <c r="G25" i="17"/>
  <c r="K25" i="17"/>
  <c r="G21" i="17"/>
  <c r="K21" i="17"/>
  <c r="K445" i="17"/>
  <c r="G445" i="17"/>
  <c r="G417" i="17"/>
  <c r="K417" i="17"/>
  <c r="G393" i="17"/>
  <c r="K393" i="17"/>
  <c r="G373" i="17"/>
  <c r="K373" i="17"/>
  <c r="K290" i="17"/>
  <c r="G290" i="17"/>
  <c r="K272" i="17"/>
  <c r="G272" i="17"/>
  <c r="K256" i="17"/>
  <c r="G256" i="17"/>
  <c r="K183" i="17"/>
  <c r="K179" i="17"/>
  <c r="K175" i="17"/>
  <c r="K169" i="17"/>
  <c r="K163" i="17"/>
  <c r="K159" i="17"/>
  <c r="G158" i="17"/>
  <c r="K158" i="17"/>
  <c r="K153" i="17"/>
  <c r="K149" i="17"/>
  <c r="K145" i="17"/>
  <c r="K141" i="17"/>
  <c r="K135" i="17"/>
  <c r="K131" i="17"/>
  <c r="K127" i="17"/>
  <c r="K123" i="17"/>
  <c r="K119" i="17"/>
  <c r="G118" i="17"/>
  <c r="K118" i="17"/>
  <c r="K113" i="17"/>
  <c r="K109" i="17"/>
  <c r="G108" i="17"/>
  <c r="K108" i="17"/>
  <c r="K103" i="17"/>
  <c r="K99" i="17"/>
  <c r="K95" i="17"/>
  <c r="K91" i="17"/>
  <c r="K87" i="17"/>
  <c r="G86" i="17"/>
  <c r="K86" i="17"/>
  <c r="K81" i="17"/>
  <c r="K77" i="17"/>
  <c r="K71" i="17"/>
  <c r="K67" i="17"/>
  <c r="K51" i="17"/>
  <c r="G47" i="17"/>
  <c r="K47" i="17"/>
  <c r="G43" i="17"/>
  <c r="K43" i="17"/>
  <c r="K19" i="17"/>
  <c r="G15" i="17"/>
  <c r="K15" i="17"/>
  <c r="G11" i="17"/>
  <c r="K11" i="17"/>
  <c r="K52" i="17"/>
  <c r="G52" i="17"/>
  <c r="K20" i="17"/>
  <c r="G20" i="17"/>
  <c r="K7" i="17"/>
  <c r="G8" i="17"/>
  <c r="K8" i="17"/>
  <c r="K1268" i="17"/>
  <c r="K1236" i="17"/>
  <c r="K1204" i="17"/>
  <c r="K1172" i="17"/>
  <c r="K1124" i="17"/>
  <c r="K1103" i="17"/>
  <c r="K1071" i="17"/>
  <c r="K1055" i="17"/>
  <c r="K1015" i="17"/>
  <c r="K999" i="17"/>
  <c r="K975" i="17"/>
  <c r="K959" i="17"/>
  <c r="K943" i="17"/>
  <c r="K927" i="17"/>
  <c r="K903" i="17"/>
  <c r="K887" i="17"/>
  <c r="K871" i="17"/>
  <c r="K853" i="17"/>
  <c r="K845" i="17"/>
  <c r="K837" i="17"/>
  <c r="K829" i="17"/>
  <c r="K821" i="17"/>
  <c r="K813" i="17"/>
  <c r="K805" i="17"/>
  <c r="K797" i="17"/>
  <c r="K785" i="17"/>
  <c r="K777" i="17"/>
  <c r="K761" i="17"/>
  <c r="K753" i="17"/>
  <c r="G749" i="17"/>
  <c r="K745" i="17"/>
  <c r="K733" i="17"/>
  <c r="K717" i="17"/>
  <c r="K705" i="17"/>
  <c r="K701" i="17"/>
  <c r="K697" i="17"/>
  <c r="K689" i="17"/>
  <c r="K685" i="17"/>
  <c r="K673" i="17"/>
  <c r="K665" i="17"/>
  <c r="K657" i="17"/>
  <c r="K645" i="17"/>
  <c r="K637" i="17"/>
  <c r="K633" i="17"/>
  <c r="K629" i="17"/>
  <c r="G617" i="17"/>
  <c r="K593" i="17"/>
  <c r="K585" i="17"/>
  <c r="K573" i="17"/>
  <c r="K561" i="17"/>
  <c r="K553" i="17"/>
  <c r="K541" i="17"/>
  <c r="K529" i="17"/>
  <c r="K517" i="17"/>
  <c r="K513" i="17"/>
  <c r="K509" i="17"/>
  <c r="K505" i="17"/>
  <c r="K493" i="17"/>
  <c r="G489" i="17"/>
  <c r="G485" i="17"/>
  <c r="K485" i="17"/>
  <c r="G481" i="17"/>
  <c r="K477" i="17"/>
  <c r="K469" i="17"/>
  <c r="K457" i="17"/>
  <c r="K449" i="17"/>
  <c r="K437" i="17"/>
  <c r="K429" i="17"/>
  <c r="K413" i="17"/>
  <c r="K405" i="17"/>
  <c r="K381" i="17"/>
  <c r="K369" i="17"/>
  <c r="K361" i="17"/>
  <c r="G322" i="17"/>
  <c r="G306" i="17"/>
  <c r="K302" i="17"/>
  <c r="K296" i="17"/>
  <c r="K292" i="17"/>
  <c r="K286" i="17"/>
  <c r="K278" i="17"/>
  <c r="K274" i="17"/>
  <c r="K266" i="17"/>
  <c r="K262" i="17"/>
  <c r="K258" i="17"/>
  <c r="K250" i="17"/>
  <c r="K248" i="17"/>
  <c r="K246" i="17"/>
  <c r="K242" i="17"/>
  <c r="K238" i="17"/>
  <c r="K232" i="17"/>
  <c r="K228" i="17"/>
  <c r="G220" i="17"/>
  <c r="K216" i="17"/>
  <c r="G204" i="17"/>
  <c r="K204" i="17"/>
  <c r="G190" i="17"/>
  <c r="K190" i="17"/>
  <c r="G176" i="17"/>
  <c r="K176" i="17"/>
  <c r="K473" i="17"/>
  <c r="K461" i="17"/>
  <c r="K453" i="17"/>
  <c r="K441" i="17"/>
  <c r="K433" i="17"/>
  <c r="K421" i="17"/>
  <c r="K409" i="17"/>
  <c r="K401" i="17"/>
  <c r="K377" i="17"/>
  <c r="K365" i="17"/>
  <c r="K344" i="17"/>
  <c r="K338" i="17"/>
  <c r="K334" i="17"/>
  <c r="K328" i="17"/>
  <c r="K324" i="17"/>
  <c r="K320" i="17"/>
  <c r="K316" i="17"/>
  <c r="K312" i="17"/>
  <c r="K308" i="17"/>
  <c r="K304" i="17"/>
  <c r="K300" i="17"/>
  <c r="K294" i="17"/>
  <c r="K288" i="17"/>
  <c r="K284" i="17"/>
  <c r="K244" i="17"/>
  <c r="K240" i="17"/>
  <c r="K236" i="17"/>
  <c r="K230" i="17"/>
  <c r="K222" i="17"/>
  <c r="K218" i="17"/>
  <c r="G208" i="17"/>
  <c r="K208" i="17"/>
  <c r="G206" i="17"/>
  <c r="G198" i="17"/>
  <c r="K198" i="17"/>
  <c r="G194" i="17"/>
  <c r="K194" i="17"/>
  <c r="G192" i="17"/>
  <c r="G184" i="17"/>
  <c r="K184" i="17"/>
  <c r="G180" i="17"/>
  <c r="K180" i="17"/>
  <c r="G178" i="17"/>
  <c r="G170" i="17"/>
  <c r="K170" i="17"/>
  <c r="F5" i="17"/>
  <c r="G126" i="17"/>
  <c r="G94" i="17"/>
  <c r="K76" i="17"/>
  <c r="K70" i="17"/>
  <c r="K66" i="17"/>
  <c r="K58" i="17"/>
  <c r="K54" i="17"/>
  <c r="K48" i="17"/>
  <c r="K44" i="17"/>
  <c r="K38" i="17"/>
  <c r="K34" i="17"/>
  <c r="K30" i="17"/>
  <c r="K28" i="17"/>
  <c r="K26" i="17"/>
  <c r="K22" i="17"/>
  <c r="K16" i="17"/>
  <c r="K12" i="17"/>
  <c r="K6" i="17"/>
  <c r="G6" i="17"/>
  <c r="K164" i="17"/>
  <c r="K160" i="17"/>
  <c r="K154" i="17"/>
  <c r="K146" i="17"/>
  <c r="K142" i="17"/>
  <c r="K136" i="17"/>
  <c r="K132" i="17"/>
  <c r="K128" i="17"/>
  <c r="K124" i="17"/>
  <c r="K120" i="17"/>
  <c r="K114" i="17"/>
  <c r="K110" i="17"/>
  <c r="K104" i="17"/>
  <c r="K100" i="17"/>
  <c r="K96" i="17"/>
  <c r="K92" i="17"/>
  <c r="K88" i="17"/>
  <c r="K82" i="17"/>
  <c r="K78" i="17"/>
  <c r="K72" i="17"/>
  <c r="K68" i="17"/>
  <c r="K64" i="17"/>
  <c r="K5" i="17" l="1"/>
  <c r="G5" i="17"/>
</calcChain>
</file>

<file path=xl/sharedStrings.xml><?xml version="1.0" encoding="utf-8"?>
<sst xmlns="http://schemas.openxmlformats.org/spreadsheetml/2006/main" count="2310" uniqueCount="1733">
  <si>
    <t>20117</t>
  </si>
  <si>
    <t>质量技术监督与检验检疫事务</t>
  </si>
  <si>
    <t>2011706</t>
  </si>
  <si>
    <t>质量技术监督行政执法及业务管理</t>
  </si>
  <si>
    <t>2011799</t>
  </si>
  <si>
    <t>其他质量技术监督与检验检疫事务支出</t>
  </si>
  <si>
    <t>20126</t>
  </si>
  <si>
    <t>档案事务</t>
  </si>
  <si>
    <t>2012604</t>
  </si>
  <si>
    <t>档案馆</t>
  </si>
  <si>
    <t>20129</t>
  </si>
  <si>
    <t>群众团体事务</t>
  </si>
  <si>
    <t>2012901</t>
  </si>
  <si>
    <t>行政运行(群众团体)</t>
  </si>
  <si>
    <t>2012999</t>
  </si>
  <si>
    <t>其他群众团体事务支出</t>
  </si>
  <si>
    <t>20131</t>
  </si>
  <si>
    <t>党委办公厅（室）及相关机构事务</t>
  </si>
  <si>
    <t>2013101</t>
  </si>
  <si>
    <t>20132</t>
  </si>
  <si>
    <t>组织事务</t>
  </si>
  <si>
    <t>2013299</t>
  </si>
  <si>
    <t>其他组织事务支出</t>
  </si>
  <si>
    <t>20133</t>
  </si>
  <si>
    <t>宣传事务</t>
  </si>
  <si>
    <t>2013399</t>
  </si>
  <si>
    <t>其他宣传事务支出</t>
  </si>
  <si>
    <t>20136</t>
  </si>
  <si>
    <t>其他共产党事务支出</t>
  </si>
  <si>
    <t>2013601</t>
  </si>
  <si>
    <t>行政运行(其他共产党事务支出)</t>
  </si>
  <si>
    <t>2013699</t>
  </si>
  <si>
    <t>203</t>
  </si>
  <si>
    <t>20306</t>
  </si>
  <si>
    <t>国防动员</t>
  </si>
  <si>
    <t>2030606</t>
  </si>
  <si>
    <t>预备役部队</t>
  </si>
  <si>
    <t>204</t>
  </si>
  <si>
    <t>20401</t>
  </si>
  <si>
    <t>武装警察</t>
  </si>
  <si>
    <t>2040103</t>
  </si>
  <si>
    <t>消防</t>
  </si>
  <si>
    <t>20402</t>
  </si>
  <si>
    <t>公安</t>
  </si>
  <si>
    <t>2040204</t>
  </si>
  <si>
    <t>治安管理</t>
  </si>
  <si>
    <t>2040205</t>
  </si>
  <si>
    <t>国内安全保卫</t>
  </si>
  <si>
    <t>2040206</t>
  </si>
  <si>
    <t>刑事侦查</t>
  </si>
  <si>
    <t>2040211</t>
  </si>
  <si>
    <t>禁毒管理</t>
  </si>
  <si>
    <t>2040299</t>
  </si>
  <si>
    <t>其他公安支出</t>
  </si>
  <si>
    <t>20406</t>
  </si>
  <si>
    <t>司法</t>
  </si>
  <si>
    <t>2040601</t>
  </si>
  <si>
    <t>行政运行(司法)</t>
  </si>
  <si>
    <t>2040607</t>
  </si>
  <si>
    <t>法律援助</t>
  </si>
  <si>
    <t>2040699</t>
  </si>
  <si>
    <t>其他司法支出</t>
  </si>
  <si>
    <t>205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</si>
  <si>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</si>
  <si>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</si>
  <si>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</si>
  <si>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</si>
  <si>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</si>
  <si>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</si>
  <si>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</si>
  <si>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</si>
  <si>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</si>
  <si>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</si>
  <si>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</si>
  <si>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</si>
  <si>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20509</t>
  </si>
  <si>
    <t>教育费附加安排的支出</t>
  </si>
  <si>
    <t>2050902</t>
  </si>
  <si>
    <t>农村中小学教学设施</t>
  </si>
  <si>
    <t>2050999</t>
  </si>
  <si>
    <t>其他教育费附加安排的支出</t>
  </si>
  <si>
    <t>207</t>
  </si>
  <si>
    <t>20701</t>
  </si>
  <si>
    <t>文化</t>
  </si>
  <si>
    <t>2070109</t>
  </si>
  <si>
    <t>群众文化</t>
  </si>
  <si>
    <t>20702</t>
  </si>
  <si>
    <t>文物</t>
  </si>
  <si>
    <t>2070204</t>
  </si>
  <si>
    <t>文物保护</t>
  </si>
  <si>
    <t>20704</t>
  </si>
  <si>
    <t>新闻出版广播影视</t>
  </si>
  <si>
    <t>2070401</t>
  </si>
  <si>
    <t>行政运行(新闻出版广播影视)</t>
  </si>
  <si>
    <t>208</t>
  </si>
  <si>
    <t>20801</t>
  </si>
  <si>
    <t>人力资源和社会保障管理事务</t>
  </si>
  <si>
    <t>2080101</t>
  </si>
  <si>
    <t>行政运行(人社)</t>
  </si>
  <si>
    <t>2080108</t>
  </si>
  <si>
    <t>信息化建设</t>
  </si>
  <si>
    <t>20802</t>
  </si>
  <si>
    <t>民政管理事务</t>
  </si>
  <si>
    <t>2080299</t>
  </si>
  <si>
    <t>其他民政管理事务支出</t>
  </si>
  <si>
    <t>20805</t>
  </si>
  <si>
    <t>行政事业单位离退休</t>
  </si>
  <si>
    <t>2080505</t>
  </si>
  <si>
    <t>机关事业单位基本养老保险缴费支出</t>
  </si>
  <si>
    <t>2080599</t>
  </si>
  <si>
    <t>其他行政事业单位离退休支出</t>
  </si>
  <si>
    <t>20807</t>
  </si>
  <si>
    <t>就业补助</t>
  </si>
  <si>
    <t>2080705</t>
  </si>
  <si>
    <t>公益性岗位补贴</t>
  </si>
  <si>
    <t>2080711</t>
  </si>
  <si>
    <t>就业见习补贴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</si>
  <si>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</si>
  <si>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</si>
  <si>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</si>
  <si>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</si>
  <si>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</si>
  <si>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</si>
  <si>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</si>
  <si>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</si>
  <si>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</si>
  <si>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</si>
  <si>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2080899</t>
  </si>
  <si>
    <t>其他优抚支出</t>
  </si>
  <si>
    <t>20809</t>
  </si>
  <si>
    <t>退役安置</t>
  </si>
  <si>
    <t>2080901</t>
  </si>
  <si>
    <t>退役士兵安置</t>
  </si>
  <si>
    <t>20810</t>
  </si>
  <si>
    <t>社会福利</t>
  </si>
  <si>
    <t>2081001</t>
  </si>
  <si>
    <t>儿童福利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</si>
  <si>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</si>
  <si>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</si>
  <si>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</si>
  <si>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</si>
  <si>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</si>
  <si>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</si>
  <si>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</si>
  <si>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</si>
  <si>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20815</t>
  </si>
  <si>
    <t>自然灾害生活救助</t>
  </si>
  <si>
    <t>2081503</t>
  </si>
  <si>
    <t>自然灾害灾后重建补助</t>
  </si>
  <si>
    <t>2081599</t>
  </si>
  <si>
    <t>其他自然灾害生活救助支出</t>
  </si>
  <si>
    <t>20819</t>
  </si>
  <si>
    <t>最低生活保障</t>
  </si>
  <si>
    <t>2081901</t>
  </si>
  <si>
    <t>城市最低生活保障基金支出</t>
  </si>
  <si>
    <t>2081902</t>
  </si>
  <si>
    <t>农村最低生活保障基金支出</t>
  </si>
  <si>
    <t>20820</t>
  </si>
  <si>
    <t>临时救助</t>
  </si>
  <si>
    <t>2082001</t>
  </si>
  <si>
    <t>临时救助支出</t>
  </si>
  <si>
    <t>20821</t>
  </si>
  <si>
    <t>特困人员供养</t>
  </si>
  <si>
    <t>2082102</t>
  </si>
  <si>
    <t>农村特困人员救助供养支出</t>
  </si>
  <si>
    <t>20825</t>
  </si>
  <si>
    <t>其他生活救助</t>
  </si>
  <si>
    <t>2082501</t>
  </si>
  <si>
    <t>其他城市生活救助</t>
  </si>
  <si>
    <t>20826</t>
  </si>
  <si>
    <t>财政对基本养老保险基金的补助</t>
  </si>
  <si>
    <t>2082602</t>
  </si>
  <si>
    <t>财政对城乡居民基本养老保险基金的补助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</si>
  <si>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</si>
  <si>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</si>
  <si>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</si>
  <si>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</si>
  <si>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</si>
  <si>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</si>
  <si>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2082703</t>
  </si>
  <si>
    <t>财政对生育保险基金的补助</t>
  </si>
  <si>
    <t>210</t>
  </si>
  <si>
    <t>21001</t>
  </si>
  <si>
    <t>医疗卫生与计划生育管理事务</t>
  </si>
  <si>
    <t>2100101</t>
  </si>
  <si>
    <t>行政运行(医疗卫生与计划生育)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</si>
  <si>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</si>
  <si>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</si>
  <si>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</si>
  <si>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</si>
  <si>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</si>
  <si>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</si>
  <si>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</si>
  <si>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</si>
  <si>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</si>
  <si>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</si>
  <si>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21005</t>
  </si>
  <si>
    <t>医疗保障</t>
  </si>
  <si>
    <t>2100506</t>
  </si>
  <si>
    <t>新型农村合作医疗</t>
  </si>
  <si>
    <t>21007</t>
  </si>
  <si>
    <t>计划生育事务</t>
  </si>
  <si>
    <t>2100799</t>
  </si>
  <si>
    <t>其他计划生育事务支出</t>
  </si>
  <si>
    <t>21010</t>
  </si>
  <si>
    <t>食品和药品监督管理事务</t>
  </si>
  <si>
    <t>2101016</t>
  </si>
  <si>
    <t>食品安全事务</t>
  </si>
  <si>
    <t>2101099</t>
  </si>
  <si>
    <t>其他食品和药品监督管理事务支出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</si>
  <si>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</si>
  <si>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</si>
  <si>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</si>
  <si>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</si>
  <si>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</si>
  <si>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</si>
  <si>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</si>
  <si>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</si>
  <si>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</si>
  <si>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</si>
  <si>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21013</t>
  </si>
  <si>
    <t>医疗救助</t>
  </si>
  <si>
    <t>2101301</t>
  </si>
  <si>
    <t>城乡医疗救助</t>
  </si>
  <si>
    <t>211</t>
  </si>
  <si>
    <t>21101</t>
  </si>
  <si>
    <t>环境保护管理事务</t>
  </si>
  <si>
    <t>2110199</t>
  </si>
  <si>
    <t>其他环境保护管理事务支出</t>
  </si>
  <si>
    <t>21106</t>
  </si>
  <si>
    <t>退耕还林</t>
  </si>
  <si>
    <t>2110699</t>
  </si>
  <si>
    <t>其他退耕还林支出</t>
  </si>
  <si>
    <t>212</t>
  </si>
  <si>
    <t>21201</t>
  </si>
  <si>
    <t>城乡社区管理事务</t>
  </si>
  <si>
    <t>2120101</t>
  </si>
  <si>
    <t>行政运行(城乡社区管理)</t>
  </si>
  <si>
    <t>2120104</t>
  </si>
  <si>
    <t>城管执法</t>
  </si>
  <si>
    <t>21202</t>
  </si>
  <si>
    <t>城乡社区规划与管理</t>
  </si>
  <si>
    <t>2120201</t>
  </si>
  <si>
    <t>213</t>
  </si>
  <si>
    <t>21301</t>
  </si>
  <si>
    <t>农业</t>
  </si>
  <si>
    <t>2130101</t>
  </si>
  <si>
    <t>行政运行(农业)</t>
  </si>
  <si>
    <t>2130108</t>
  </si>
  <si>
    <t>病虫害控制</t>
  </si>
  <si>
    <t>2130109</t>
  </si>
  <si>
    <t>农产品质量安全</t>
  </si>
  <si>
    <t>2130119</t>
  </si>
  <si>
    <t>防灾救灾</t>
  </si>
  <si>
    <t>2130199</t>
  </si>
  <si>
    <t>其他农业支出</t>
  </si>
  <si>
    <t>21302</t>
  </si>
  <si>
    <t>林业</t>
  </si>
  <si>
    <t>2130201</t>
  </si>
  <si>
    <t>行政运行(林业)</t>
  </si>
  <si>
    <t>2130208</t>
  </si>
  <si>
    <t>森林资源监测</t>
  </si>
  <si>
    <t>2130234</t>
  </si>
  <si>
    <t>林业防灾减灾</t>
  </si>
  <si>
    <t>21303</t>
  </si>
  <si>
    <t>水利</t>
  </si>
  <si>
    <t>2130301</t>
  </si>
  <si>
    <t>行政运行(水利)</t>
  </si>
  <si>
    <t>2130308</t>
  </si>
  <si>
    <t>水利前期工作</t>
  </si>
  <si>
    <t>2130314</t>
  </si>
  <si>
    <t>防汛</t>
  </si>
  <si>
    <t>2130315</t>
  </si>
  <si>
    <t>抗旱</t>
  </si>
  <si>
    <t>21305</t>
  </si>
  <si>
    <t>扶贫</t>
  </si>
  <si>
    <t>2130599</t>
  </si>
  <si>
    <t>其他扶贫支出</t>
  </si>
  <si>
    <t>21307</t>
  </si>
  <si>
    <t>农村综合改革</t>
  </si>
  <si>
    <t>2130705</t>
  </si>
  <si>
    <t>对村民委员会和村党支部的补助</t>
  </si>
  <si>
    <t>21308</t>
  </si>
  <si>
    <t>普惠金融发展支出</t>
  </si>
  <si>
    <t>2130804</t>
  </si>
  <si>
    <t>创业担保贷款贴息</t>
  </si>
  <si>
    <t>215</t>
  </si>
  <si>
    <t>21506</t>
  </si>
  <si>
    <t>安全生产监管</t>
  </si>
  <si>
    <t>2150699</t>
  </si>
  <si>
    <t>其他安全生产监管支出</t>
  </si>
  <si>
    <t>220</t>
  </si>
  <si>
    <t>22001</t>
  </si>
  <si>
    <t>国土资源事务</t>
  </si>
  <si>
    <t>2200101</t>
  </si>
  <si>
    <t>行政运行(国土资源事务)</t>
  </si>
  <si>
    <t>2200105</t>
  </si>
  <si>
    <t>土地资源调查</t>
  </si>
  <si>
    <t>2200106</t>
  </si>
  <si>
    <t>土地资源利用与保护</t>
  </si>
  <si>
    <t>2200107</t>
  </si>
  <si>
    <t>国土资源社会公益服务</t>
  </si>
  <si>
    <t>2200108</t>
  </si>
  <si>
    <t>国土资源行业业务管理</t>
  </si>
  <si>
    <t>2200111</t>
  </si>
  <si>
    <t>地质灾害防治</t>
  </si>
  <si>
    <t>2200112</t>
  </si>
  <si>
    <t>土地资源储备支出</t>
  </si>
  <si>
    <t>2200113</t>
  </si>
  <si>
    <t>地质及矿产资源调查</t>
  </si>
  <si>
    <t>2200114</t>
  </si>
  <si>
    <t>地质矿产资源利用与保护</t>
  </si>
  <si>
    <t>2200199</t>
  </si>
  <si>
    <t>其他国土资源事务支出</t>
  </si>
  <si>
    <t>221</t>
  </si>
  <si>
    <t>22102</t>
  </si>
  <si>
    <t>住房改革支出</t>
  </si>
  <si>
    <t>2210201</t>
  </si>
  <si>
    <t>住房公积金</t>
  </si>
  <si>
    <t>227</t>
  </si>
  <si>
    <t>229</t>
  </si>
  <si>
    <t>22999</t>
  </si>
  <si>
    <t>2299901</t>
  </si>
  <si>
    <t>表1</t>
  </si>
  <si>
    <t>单位：万元</t>
  </si>
  <si>
    <t>科 目 名 称</t>
  </si>
  <si>
    <t>备    注</t>
  </si>
  <si>
    <t>增加额</t>
  </si>
  <si>
    <t>一般公共预算收入合计</t>
  </si>
  <si>
    <t>一、税收收入</t>
  </si>
  <si>
    <t>二、非税收入</t>
  </si>
  <si>
    <t>表2</t>
  </si>
  <si>
    <t>备     注</t>
  </si>
  <si>
    <t>表3</t>
  </si>
  <si>
    <t>项   目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</si>
  <si>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</si>
  <si>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</si>
  <si>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</si>
  <si>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</si>
  <si>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</si>
  <si>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</si>
  <si>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</si>
  <si>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</si>
  <si>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专项收入</t>
  </si>
  <si>
    <t xml:space="preserve">    罚没收入</t>
  </si>
  <si>
    <t xml:space="preserve">    国有资源（资产）有偿使用收入</t>
  </si>
  <si>
    <t xml:space="preserve">    其他收入</t>
  </si>
  <si>
    <t xml:space="preserve"> </t>
  </si>
  <si>
    <t>科目编码</t>
  </si>
  <si>
    <t>科目名称</t>
  </si>
  <si>
    <t>备注</t>
  </si>
  <si>
    <t xml:space="preserve">    其他共产党事务支出</t>
  </si>
  <si>
    <t xml:space="preserve">    其他一般公共服务支出</t>
  </si>
  <si>
    <t xml:space="preserve">    其他外交支出</t>
  </si>
  <si>
    <t>国防支出</t>
  </si>
  <si>
    <t xml:space="preserve">    其他国防支出</t>
  </si>
  <si>
    <t>公共安全支出</t>
  </si>
  <si>
    <t xml:space="preserve">    其他公共安全支出</t>
  </si>
  <si>
    <t>教育支出</t>
  </si>
  <si>
    <t xml:space="preserve">    其他教育支出</t>
  </si>
  <si>
    <t xml:space="preserve">    其他科学技术支出</t>
  </si>
  <si>
    <t>文化体育与传媒支出</t>
  </si>
  <si>
    <t>社会保障和就业支出</t>
  </si>
  <si>
    <t xml:space="preserve">    其他社会保障和就业支出</t>
  </si>
  <si>
    <t>医疗卫生与计划生育支出</t>
  </si>
  <si>
    <t>节能环保支出</t>
  </si>
  <si>
    <t xml:space="preserve">    已垦草原退耕还草</t>
  </si>
  <si>
    <t xml:space="preserve">    能源节约利用</t>
  </si>
  <si>
    <t xml:space="preserve">    可再生能源</t>
  </si>
  <si>
    <t xml:space="preserve">    循环经济</t>
  </si>
  <si>
    <t xml:space="preserve">    其他节能环保支出</t>
  </si>
  <si>
    <t>城乡社区支出</t>
  </si>
  <si>
    <t>农林水支出</t>
  </si>
  <si>
    <t>国土海洋气象等支出</t>
  </si>
  <si>
    <t>住房保障支出</t>
  </si>
  <si>
    <t>预备费</t>
  </si>
  <si>
    <t>其他支出</t>
  </si>
  <si>
    <t>合计</t>
  </si>
  <si>
    <t>政府性基金预算收入合计</t>
  </si>
  <si>
    <t>国有土地收益基金收入</t>
  </si>
  <si>
    <t>农业土地开发资金收入</t>
  </si>
  <si>
    <t>国有土地使用权出让收入</t>
  </si>
  <si>
    <t>城市基础设施配套费收入</t>
  </si>
  <si>
    <t>其他政府性基金收入</t>
  </si>
  <si>
    <t>政府性基金预算支出合计</t>
  </si>
  <si>
    <t>国有土地使用权出让收入安排的支出</t>
  </si>
  <si>
    <t>农业土地开发资金支出</t>
  </si>
  <si>
    <t>城市基础设施配套费安排的支出</t>
  </si>
  <si>
    <t>污水处理费安排的支出</t>
  </si>
  <si>
    <t>其他政府性基金支出</t>
  </si>
  <si>
    <t>彩票公益金安排的支出</t>
  </si>
  <si>
    <t>序号</t>
  </si>
  <si>
    <t>项  目</t>
  </si>
  <si>
    <t>政府性基金收入合计</t>
  </si>
  <si>
    <t>政府性基金支出合计</t>
  </si>
  <si>
    <t>备  注</t>
  </si>
  <si>
    <t>小  计</t>
  </si>
  <si>
    <t>征地和拆迁补偿支出</t>
  </si>
  <si>
    <t>土地开发支出</t>
  </si>
  <si>
    <t>土地出让业务支出</t>
  </si>
  <si>
    <t>主要用于开发区城市道路、公交、供排水、照明、垃圾处理、绿化及公共设施建设维护和管理等支出。</t>
  </si>
  <si>
    <t>一般公共服务支出</t>
  </si>
  <si>
    <t xml:space="preserve">    财政对基本养老保险基金的补助</t>
  </si>
  <si>
    <t xml:space="preserve">    财政对基本医疗保险基金的补助</t>
  </si>
  <si>
    <t xml:space="preserve">    财政对其他社会保险基金的补助</t>
  </si>
  <si>
    <t>资源勘探电力信息等支出</t>
  </si>
  <si>
    <t>类</t>
  </si>
  <si>
    <t>款</t>
  </si>
  <si>
    <t>项</t>
  </si>
  <si>
    <t>一般公共服务支出 合计</t>
    <phoneticPr fontId="1" type="noConversion"/>
  </si>
  <si>
    <t>收入减少，支出相应减少。</t>
    <phoneticPr fontId="1" type="noConversion"/>
  </si>
  <si>
    <t>污水处理费收入</t>
    <phoneticPr fontId="1" type="noConversion"/>
  </si>
  <si>
    <t>农村基础设施建设支出</t>
    <phoneticPr fontId="1" type="noConversion"/>
  </si>
  <si>
    <t>预算金额</t>
    <phoneticPr fontId="1" type="noConversion"/>
  </si>
  <si>
    <t>用于农业土地开发方面的相关支出</t>
    <phoneticPr fontId="1" type="noConversion"/>
  </si>
  <si>
    <t>主要用于开发区土地收储支付的征拆补偿支出</t>
    <phoneticPr fontId="1" type="noConversion"/>
  </si>
  <si>
    <t>行政运行(党委办)</t>
  </si>
  <si>
    <t>201</t>
  </si>
  <si>
    <t>20101</t>
  </si>
  <si>
    <t>人大事务</t>
  </si>
  <si>
    <t>2010101</t>
  </si>
  <si>
    <t>行政运行(人大)</t>
  </si>
  <si>
    <t>20103</t>
  </si>
  <si>
    <t>政府办公厅(室)及相关机构事务</t>
  </si>
  <si>
    <t>2010301</t>
  </si>
  <si>
    <t>行政运行(政府办)</t>
  </si>
  <si>
    <t>2010307</t>
  </si>
  <si>
    <t>法制建设</t>
  </si>
  <si>
    <t>2010308</t>
  </si>
  <si>
    <t>信访事务</t>
  </si>
  <si>
    <t>2010350</t>
  </si>
  <si>
    <t>事业运行</t>
  </si>
  <si>
    <t>2010399</t>
  </si>
  <si>
    <t>其他政府办公厅(室)及相关机构事务支出</t>
  </si>
  <si>
    <t>20104</t>
  </si>
  <si>
    <t>发展与改革事务</t>
  </si>
  <si>
    <t>2010401</t>
  </si>
  <si>
    <t>行政运行(发改)</t>
  </si>
  <si>
    <t>20105</t>
  </si>
  <si>
    <t>统计信息事务</t>
  </si>
  <si>
    <t>2010506</t>
  </si>
  <si>
    <t>统计管理</t>
  </si>
  <si>
    <t>2010507</t>
  </si>
  <si>
    <t>专项普查活动</t>
  </si>
  <si>
    <t>20106</t>
  </si>
  <si>
    <t>财政事务</t>
  </si>
  <si>
    <t>2010601</t>
  </si>
  <si>
    <t>行政运行(财政)</t>
  </si>
  <si>
    <t>2010605</t>
  </si>
  <si>
    <t>财政国库业务</t>
  </si>
  <si>
    <t>2010606</t>
  </si>
  <si>
    <t>财政监察</t>
  </si>
  <si>
    <t>2010608</t>
  </si>
  <si>
    <t>财政委托业务支出</t>
  </si>
  <si>
    <t>2010699</t>
  </si>
  <si>
    <t>其他财政事务支出</t>
  </si>
  <si>
    <t>20107</t>
  </si>
  <si>
    <t>税收事务</t>
  </si>
  <si>
    <t>2010701</t>
  </si>
  <si>
    <t>行政运行(税收)</t>
  </si>
  <si>
    <t>2010706</t>
  </si>
  <si>
    <t>代扣代收代征税款手续费</t>
  </si>
  <si>
    <t>2010799</t>
  </si>
  <si>
    <t>其他税收事务支出</t>
  </si>
  <si>
    <t>20110</t>
  </si>
  <si>
    <t>人力资源事务</t>
  </si>
  <si>
    <t>2011001</t>
  </si>
  <si>
    <t>行政运行(人力资源)</t>
  </si>
  <si>
    <t>2011008</t>
  </si>
  <si>
    <t>引进人才费用</t>
  </si>
  <si>
    <t>2011009</t>
  </si>
  <si>
    <t>公务员考核</t>
  </si>
  <si>
    <t>2011099</t>
  </si>
  <si>
    <t>其他人力资源事务支出</t>
  </si>
  <si>
    <t>20111</t>
  </si>
  <si>
    <t>纪检监察事务</t>
  </si>
  <si>
    <t>2011104</t>
  </si>
  <si>
    <t>大案要案查处</t>
  </si>
  <si>
    <t>2011199</t>
  </si>
  <si>
    <t>其他纪检监察事务支出</t>
  </si>
  <si>
    <t>20113</t>
  </si>
  <si>
    <t>商贸事务</t>
  </si>
  <si>
    <t>2011301</t>
  </si>
  <si>
    <t>行政运行(商贸)</t>
  </si>
  <si>
    <t>2011308</t>
  </si>
  <si>
    <t>招商引资</t>
  </si>
  <si>
    <t>2011350</t>
  </si>
  <si>
    <t>2011399</t>
  </si>
  <si>
    <t>其他商贸事务支出</t>
  </si>
  <si>
    <t>20115</t>
  </si>
  <si>
    <t>工商行政管理事务</t>
  </si>
  <si>
    <t>2011504</t>
  </si>
  <si>
    <t>工商行政管理专项</t>
  </si>
  <si>
    <t>2011505</t>
  </si>
  <si>
    <t>执法办案专项</t>
  </si>
  <si>
    <t>2011506</t>
  </si>
  <si>
    <t>消费者权益保护</t>
  </si>
  <si>
    <t>2011599</t>
  </si>
  <si>
    <t>其他工商行政管理事务支出</t>
  </si>
  <si>
    <t>城市建设支出</t>
    <phoneticPr fontId="1" type="noConversion"/>
  </si>
  <si>
    <t>国有土地收益基金支出</t>
    <phoneticPr fontId="1" type="noConversion"/>
  </si>
  <si>
    <t>国有土地收益基金收入</t>
    <phoneticPr fontId="1" type="noConversion"/>
  </si>
  <si>
    <t>备注</t>
    <phoneticPr fontId="112" type="noConversion"/>
  </si>
  <si>
    <t xml:space="preserve">    土地增值税</t>
    <phoneticPr fontId="112" type="noConversion"/>
  </si>
  <si>
    <t xml:space="preserve">    耕地占用税</t>
    <phoneticPr fontId="112" type="noConversion"/>
  </si>
  <si>
    <t xml:space="preserve">    行政事业性收费收入</t>
    <phoneticPr fontId="112" type="noConversion"/>
  </si>
  <si>
    <t>污水处理设施建设和运营</t>
    <phoneticPr fontId="1" type="noConversion"/>
  </si>
  <si>
    <t>代征手续费</t>
    <phoneticPr fontId="1" type="noConversion"/>
  </si>
  <si>
    <t>其他污水处理费安排的支出</t>
    <phoneticPr fontId="1" type="noConversion"/>
  </si>
  <si>
    <t>合计</t>
    <phoneticPr fontId="150" type="noConversion"/>
  </si>
  <si>
    <t>501机关工资福利支出</t>
  </si>
  <si>
    <t>50101工资奖金津补贴</t>
  </si>
  <si>
    <t>50102社会保障缴费</t>
  </si>
  <si>
    <t>50103住房公积金</t>
  </si>
  <si>
    <t>50199其他工资福利支出</t>
  </si>
  <si>
    <t>502机关商品和服务支出</t>
  </si>
  <si>
    <t>50201办公经费</t>
  </si>
  <si>
    <t>50202会议费</t>
  </si>
  <si>
    <t>50203培训费</t>
  </si>
  <si>
    <t>50204专用材料购置费</t>
  </si>
  <si>
    <t>50205委托业务费</t>
  </si>
  <si>
    <t>50206公务接待费</t>
  </si>
  <si>
    <t>50208公务用车运行维护费</t>
  </si>
  <si>
    <t>50299其他商品和服务支出</t>
  </si>
  <si>
    <t>50301房屋建筑物购建</t>
  </si>
  <si>
    <t>50302基础设施建设</t>
  </si>
  <si>
    <t>50303公务用车购置</t>
  </si>
  <si>
    <t>50305土地征迁补偿和安置支出</t>
  </si>
  <si>
    <t>50306设备购置</t>
  </si>
  <si>
    <t>50307大型修缮</t>
  </si>
  <si>
    <t>50399其他资本性支出</t>
  </si>
  <si>
    <t>505对事业单位经常性补助</t>
  </si>
  <si>
    <t>50501工资福利支出</t>
  </si>
  <si>
    <t>50502商品和服务支出</t>
  </si>
  <si>
    <t>50599其他对事业单位补助</t>
  </si>
  <si>
    <t>506对事业单位资本性补助</t>
  </si>
  <si>
    <t>507对企业补助</t>
  </si>
  <si>
    <t>50701费用补贴</t>
  </si>
  <si>
    <t>50702利息补贴</t>
  </si>
  <si>
    <t>50799其他对企业补助</t>
  </si>
  <si>
    <t>50901社会福利和救助</t>
  </si>
  <si>
    <t>50902助学金</t>
  </si>
  <si>
    <t>50903个人农业生产补贴</t>
  </si>
  <si>
    <t>50905离退休费</t>
  </si>
  <si>
    <t>50999其他对个人和家庭的补助</t>
  </si>
  <si>
    <t>51002对社会保险基金补助</t>
  </si>
  <si>
    <t>51003补充全国社会保障基金</t>
  </si>
  <si>
    <t>59906赠与</t>
  </si>
  <si>
    <t>59907国家赔偿费用支出</t>
  </si>
  <si>
    <t>59908对民间非营利组织和群众性自治组织补贴</t>
  </si>
  <si>
    <t>59999其他支出</t>
  </si>
  <si>
    <t>508对企业资本性支出</t>
  </si>
  <si>
    <t>509对个人和家庭的补助</t>
  </si>
  <si>
    <t>510对社会保障基金补助</t>
  </si>
  <si>
    <t>599其他支出</t>
  </si>
  <si>
    <t>514预备费及预留</t>
  </si>
  <si>
    <t>50305土地征迁补偿和安置支出</t>
    <phoneticPr fontId="150" type="noConversion"/>
  </si>
  <si>
    <t>50399其他资本性支出</t>
    <phoneticPr fontId="150" type="noConversion"/>
  </si>
  <si>
    <t>51101国内债务付息</t>
    <phoneticPr fontId="150" type="noConversion"/>
  </si>
  <si>
    <t>总计</t>
    <phoneticPr fontId="150" type="noConversion"/>
  </si>
  <si>
    <t>50299其他商品和服务支出</t>
    <phoneticPr fontId="150" type="noConversion"/>
  </si>
  <si>
    <t>50205委托业务费</t>
    <phoneticPr fontId="150" type="noConversion"/>
  </si>
  <si>
    <t>502机关商品和服务支出</t>
    <phoneticPr fontId="150" type="noConversion"/>
  </si>
  <si>
    <t>503机关资本性支出(一)</t>
    <phoneticPr fontId="150" type="noConversion"/>
  </si>
  <si>
    <t>511债务利息及费用支出</t>
    <phoneticPr fontId="150" type="noConversion"/>
  </si>
  <si>
    <t xml:space="preserve">           政府经济分类
支出功能分类</t>
    <phoneticPr fontId="150" type="noConversion"/>
  </si>
  <si>
    <r>
      <t xml:space="preserve">备 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注</t>
    </r>
    <phoneticPr fontId="150" type="noConversion"/>
  </si>
  <si>
    <t>表8</t>
    <phoneticPr fontId="1" type="noConversion"/>
  </si>
  <si>
    <t>表9</t>
    <phoneticPr fontId="1" type="noConversion"/>
  </si>
  <si>
    <r>
      <t>表1</t>
    </r>
    <r>
      <rPr>
        <b/>
        <sz val="11"/>
        <rFont val="宋体"/>
        <family val="3"/>
        <charset val="134"/>
      </rPr>
      <t>1</t>
    </r>
    <phoneticPr fontId="1" type="noConversion"/>
  </si>
  <si>
    <t>16</t>
    <phoneticPr fontId="1" type="noConversion"/>
  </si>
  <si>
    <t>17</t>
    <phoneticPr fontId="1" type="noConversion"/>
  </si>
  <si>
    <t>棚户区改造支出</t>
    <phoneticPr fontId="1" type="noConversion"/>
  </si>
  <si>
    <t>编制：都匀经济开发区财政金融局</t>
  </si>
  <si>
    <t>编制：都匀经济开发区财政金融局</t>
    <phoneticPr fontId="1" type="noConversion"/>
  </si>
  <si>
    <t>都匀经济开发区财政金融局编制</t>
  </si>
  <si>
    <t>都匀经济开发区财政金融局编制</t>
    <phoneticPr fontId="1" type="noConversion"/>
  </si>
  <si>
    <t>都匀经济开发区财政金融局编制</t>
    <phoneticPr fontId="150" type="noConversion"/>
  </si>
  <si>
    <t>主要用于开发区政府置换债券、国开、农发专项基金付息支出和“惠农脱贫贷”项目还款支出等。</t>
    <phoneticPr fontId="1" type="noConversion"/>
  </si>
  <si>
    <t>全民健身中心购买服务支出</t>
    <phoneticPr fontId="1" type="noConversion"/>
  </si>
  <si>
    <t>主要用于政府购买棚改服务(匀东棚户区改造项目)支出</t>
    <phoneticPr fontId="1" type="noConversion"/>
  </si>
  <si>
    <t>合   计</t>
    <phoneticPr fontId="150" type="noConversion"/>
  </si>
  <si>
    <t xml:space="preserve">    契税</t>
    <phoneticPr fontId="1" type="noConversion"/>
  </si>
  <si>
    <t xml:space="preserve">    环境保护税</t>
    <phoneticPr fontId="1" type="noConversion"/>
  </si>
  <si>
    <t xml:space="preserve">    车船税</t>
    <phoneticPr fontId="1" type="noConversion"/>
  </si>
  <si>
    <t>金额</t>
    <phoneticPr fontId="150" type="noConversion"/>
  </si>
  <si>
    <t>增值税的减少，导致该税收的减少。</t>
    <phoneticPr fontId="1" type="noConversion"/>
  </si>
  <si>
    <t>国有土地使用权出让金债务付息支出</t>
    <phoneticPr fontId="1" type="noConversion"/>
  </si>
  <si>
    <t>其他国有土地使用权出让收入安排的支出</t>
    <phoneticPr fontId="1" type="noConversion"/>
  </si>
  <si>
    <t>2018年                     完成数</t>
    <phoneticPr fontId="1" type="noConversion"/>
  </si>
  <si>
    <t>2019年                      完成数</t>
    <phoneticPr fontId="1" type="noConversion"/>
  </si>
  <si>
    <t>都匀经济开发区2019年一般公共预算收入完成情况表</t>
    <phoneticPr fontId="1" type="noConversion"/>
  </si>
  <si>
    <t>与2018年同期相比</t>
    <phoneticPr fontId="1" type="noConversion"/>
  </si>
  <si>
    <t>都匀经济开发区2019年一般公共预算支出完成情况表</t>
    <phoneticPr fontId="1" type="noConversion"/>
  </si>
  <si>
    <t>2019年                  完成数</t>
    <phoneticPr fontId="1" type="noConversion"/>
  </si>
  <si>
    <t>都匀经济开发区2020年一般公共预算收入预算表（草案）</t>
    <phoneticPr fontId="1" type="noConversion"/>
  </si>
  <si>
    <t>2020年预算数</t>
    <phoneticPr fontId="1" type="noConversion"/>
  </si>
  <si>
    <r>
      <t>20</t>
    </r>
    <r>
      <rPr>
        <b/>
        <sz val="11"/>
        <rFont val="宋体"/>
        <family val="3"/>
        <charset val="134"/>
      </rPr>
      <t>20</t>
    </r>
    <r>
      <rPr>
        <b/>
        <sz val="11"/>
        <rFont val="宋体"/>
        <family val="3"/>
        <charset val="134"/>
      </rPr>
      <t>年为201</t>
    </r>
    <r>
      <rPr>
        <b/>
        <sz val="11"/>
        <rFont val="宋体"/>
        <family val="3"/>
        <charset val="134"/>
      </rPr>
      <t>9</t>
    </r>
    <r>
      <rPr>
        <b/>
        <sz val="11"/>
        <rFont val="宋体"/>
        <family val="3"/>
        <charset val="134"/>
      </rPr>
      <t>年%</t>
    </r>
    <phoneticPr fontId="1" type="noConversion"/>
  </si>
  <si>
    <r>
      <t>都匀经济开发区20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年一般公共预算支出政府经济分类预算表（草案）</t>
    </r>
    <phoneticPr fontId="150" type="noConversion"/>
  </si>
  <si>
    <t>都匀经济开发区2019年政府性基金预算收入完成情况表</t>
    <phoneticPr fontId="1" type="noConversion"/>
  </si>
  <si>
    <t>都匀经济开发区2019年政府性基金预算支出完成情况表</t>
    <phoneticPr fontId="1" type="noConversion"/>
  </si>
  <si>
    <t>都匀经济开发区2020年政府性基金收入预算表（草案）</t>
    <phoneticPr fontId="1" type="noConversion"/>
  </si>
  <si>
    <t>2020年                      预算数</t>
    <phoneticPr fontId="1" type="noConversion"/>
  </si>
  <si>
    <t>2020年比2019年增加</t>
    <phoneticPr fontId="1" type="noConversion"/>
  </si>
  <si>
    <t>都匀经济开发区2020年政府性基金支出预算表（草案）</t>
    <phoneticPr fontId="1" type="noConversion"/>
  </si>
  <si>
    <t>2020年                    预算数</t>
    <phoneticPr fontId="1" type="noConversion"/>
  </si>
  <si>
    <t>2020年比2019年预算数增加</t>
    <phoneticPr fontId="1" type="noConversion"/>
  </si>
  <si>
    <t>2020年比2019年预算数增长%</t>
    <phoneticPr fontId="1" type="noConversion"/>
  </si>
  <si>
    <t>都匀经济开发区2020年政府性基金项目支出预算表（草案）</t>
    <phoneticPr fontId="1" type="noConversion"/>
  </si>
  <si>
    <t>都匀经济开发区2020年政府性基金支出功能分类及政府经济分类预算表（草案）</t>
    <phoneticPr fontId="150" type="noConversion"/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</si>
  <si>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</si>
  <si>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</si>
  <si>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</si>
  <si>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</si>
  <si>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</si>
  <si>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</si>
  <si>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</si>
  <si>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</si>
  <si>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</si>
  <si>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</si>
  <si>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</si>
  <si>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</si>
  <si>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</si>
  <si>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</si>
  <si>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</si>
  <si>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</si>
  <si>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</si>
  <si>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</si>
  <si>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</si>
  <si>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</si>
  <si>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</si>
  <si>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</si>
  <si>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</si>
  <si>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</si>
  <si>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</si>
  <si>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</si>
  <si>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</si>
  <si>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</si>
  <si>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</si>
  <si>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</si>
  <si>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</si>
  <si>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</si>
  <si>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</si>
  <si>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</si>
  <si>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</si>
  <si>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</si>
  <si>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</si>
  <si>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</si>
  <si>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</si>
  <si>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</si>
  <si>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</si>
  <si>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</si>
  <si>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</si>
  <si>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</si>
  <si>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</si>
  <si>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</si>
  <si>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</si>
  <si>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</si>
  <si>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</si>
  <si>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</si>
  <si>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</si>
  <si>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</si>
  <si>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</si>
  <si>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</si>
  <si>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</si>
  <si>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</si>
  <si>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</si>
  <si>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</si>
  <si>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</si>
  <si>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</si>
  <si>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</si>
  <si>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</si>
  <si>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</si>
  <si>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</si>
  <si>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</si>
  <si>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</si>
  <si>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</si>
  <si>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</si>
  <si>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</si>
  <si>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</si>
  <si>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</si>
  <si>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</si>
  <si>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</si>
  <si>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</si>
  <si>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</si>
  <si>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</si>
  <si>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</si>
  <si>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</si>
  <si>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</si>
  <si>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</si>
  <si>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</si>
  <si>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</si>
  <si>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</si>
  <si>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</si>
  <si>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</si>
  <si>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</si>
  <si>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</si>
  <si>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</si>
  <si>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</si>
  <si>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</si>
  <si>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</si>
  <si>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</si>
  <si>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</si>
  <si>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</si>
  <si>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</si>
  <si>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</si>
  <si>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</si>
  <si>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</si>
  <si>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</si>
  <si>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</si>
  <si>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</si>
  <si>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</si>
  <si>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</si>
  <si>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</si>
  <si>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</si>
  <si>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</si>
  <si>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</si>
  <si>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</si>
  <si>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</si>
  <si>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</si>
  <si>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</si>
  <si>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</si>
  <si>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</si>
  <si>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</si>
  <si>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</si>
  <si>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</si>
  <si>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</si>
  <si>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</si>
  <si>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</si>
  <si>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</si>
  <si>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</si>
  <si>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</si>
  <si>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</si>
  <si>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</si>
  <si>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</si>
  <si>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</si>
  <si>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</si>
  <si>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</si>
  <si>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</si>
  <si>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</si>
  <si>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</si>
  <si>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</si>
  <si>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</si>
  <si>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</si>
  <si>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</si>
  <si>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</si>
  <si>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</si>
  <si>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</si>
  <si>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</si>
  <si>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</si>
  <si>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</si>
  <si>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对外合作活动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</si>
  <si>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</si>
  <si>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</si>
  <si>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</si>
  <si>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</si>
  <si>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</si>
  <si>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</si>
  <si>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</si>
  <si>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</si>
  <si>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</si>
  <si>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</si>
  <si>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</si>
  <si>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</si>
  <si>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</si>
  <si>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</si>
  <si>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</si>
  <si>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</si>
  <si>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</si>
  <si>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</si>
  <si>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</si>
  <si>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</si>
  <si>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</si>
  <si>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</si>
  <si>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</si>
  <si>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</si>
  <si>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</si>
  <si>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</si>
  <si>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</si>
  <si>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</si>
  <si>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</si>
  <si>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</si>
  <si>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</si>
  <si>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</si>
  <si>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</si>
  <si>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</si>
  <si>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</si>
  <si>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</si>
  <si>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</si>
  <si>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</si>
  <si>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</si>
  <si>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</si>
  <si>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</si>
  <si>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</si>
  <si>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</si>
  <si>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</si>
  <si>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</si>
  <si>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</si>
  <si>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</si>
  <si>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</si>
  <si>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</si>
  <si>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</si>
  <si>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</si>
  <si>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</si>
  <si>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</si>
  <si>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</si>
  <si>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</si>
  <si>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</si>
  <si>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</si>
  <si>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</si>
  <si>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</si>
  <si>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</si>
  <si>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</si>
  <si>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</si>
  <si>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</si>
  <si>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</si>
  <si>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</si>
  <si>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</si>
  <si>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</si>
  <si>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</si>
  <si>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</si>
  <si>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</si>
  <si>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</si>
  <si>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</si>
  <si>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</si>
  <si>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</si>
  <si>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</si>
  <si>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</si>
  <si>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</si>
  <si>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</si>
  <si>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</si>
  <si>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</si>
  <si>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</si>
  <si>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</si>
  <si>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</si>
  <si>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</si>
  <si>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</si>
  <si>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</si>
  <si>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</si>
  <si>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</si>
  <si>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</si>
  <si>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</si>
  <si>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</si>
  <si>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</si>
  <si>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</si>
  <si>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</si>
  <si>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</si>
  <si>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</si>
  <si>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</si>
  <si>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</si>
  <si>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</si>
  <si>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</si>
  <si>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</si>
  <si>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</si>
  <si>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</si>
  <si>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</si>
  <si>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</si>
  <si>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</si>
  <si>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</si>
  <si>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</si>
  <si>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</si>
  <si>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</si>
  <si>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</si>
  <si>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</si>
  <si>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</si>
  <si>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</si>
  <si>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</si>
  <si>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</si>
  <si>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</si>
  <si>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</si>
  <si>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</si>
  <si>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</si>
  <si>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</si>
  <si>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</si>
  <si>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</si>
  <si>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</si>
  <si>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</si>
  <si>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</si>
  <si>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</si>
  <si>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</si>
  <si>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</si>
  <si>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</si>
  <si>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</si>
  <si>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</si>
  <si>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</si>
  <si>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</si>
  <si>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</si>
  <si>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</si>
  <si>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</si>
  <si>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</si>
  <si>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</si>
  <si>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</si>
  <si>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</si>
  <si>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</si>
  <si>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</si>
  <si>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</si>
  <si>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</si>
  <si>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</si>
  <si>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</si>
  <si>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</si>
  <si>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</si>
  <si>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</si>
  <si>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</si>
  <si>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</si>
  <si>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</si>
  <si>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</si>
  <si>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</si>
  <si>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</si>
  <si>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</si>
  <si>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</si>
  <si>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</si>
  <si>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</si>
  <si>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</si>
  <si>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</si>
  <si>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</si>
  <si>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</si>
  <si>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</si>
  <si>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</si>
  <si>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</si>
  <si>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</si>
  <si>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</si>
  <si>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</si>
  <si>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</si>
  <si>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</si>
  <si>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</si>
  <si>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</si>
  <si>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</si>
  <si>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</si>
  <si>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</si>
  <si>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</si>
  <si>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</si>
  <si>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</si>
  <si>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</si>
  <si>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</si>
  <si>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</si>
  <si>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</si>
  <si>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</si>
  <si>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</si>
  <si>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</si>
  <si>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</si>
  <si>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</si>
  <si>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</si>
  <si>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</si>
  <si>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</si>
  <si>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</si>
  <si>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</si>
  <si>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监测监管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</si>
  <si>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</si>
  <si>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</si>
  <si>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</si>
  <si>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</si>
  <si>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</si>
  <si>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</si>
  <si>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</si>
  <si>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</si>
  <si>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</si>
  <si>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</si>
  <si>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</si>
  <si>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</si>
  <si>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</si>
  <si>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</si>
  <si>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</si>
  <si>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</si>
  <si>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</si>
  <si>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</si>
  <si>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</si>
  <si>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</si>
  <si>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</si>
  <si>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</si>
  <si>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</si>
  <si>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</si>
  <si>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</si>
  <si>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</si>
  <si>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</si>
  <si>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</si>
  <si>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</si>
  <si>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</si>
  <si>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</si>
  <si>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</si>
  <si>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</si>
  <si>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</si>
  <si>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</si>
  <si>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</si>
  <si>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</si>
  <si>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</si>
  <si>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</si>
  <si>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</si>
  <si>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</si>
  <si>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</si>
  <si>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</si>
  <si>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</si>
  <si>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</si>
  <si>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</si>
  <si>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</si>
  <si>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</si>
  <si>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</si>
  <si>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</si>
  <si>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</si>
  <si>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</si>
  <si>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</si>
  <si>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</si>
  <si>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</si>
  <si>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</si>
  <si>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</si>
  <si>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</si>
  <si>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</si>
  <si>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</si>
  <si>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</si>
  <si>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</si>
  <si>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</si>
  <si>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</si>
  <si>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</si>
  <si>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</si>
  <si>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</si>
  <si>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</si>
  <si>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</si>
  <si>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</si>
  <si>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</si>
  <si>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</si>
  <si>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</si>
  <si>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</si>
  <si>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</si>
  <si>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</si>
  <si>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</si>
  <si>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</si>
  <si>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</si>
  <si>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</si>
  <si>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</si>
  <si>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</si>
  <si>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</si>
  <si>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</si>
  <si>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</si>
  <si>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</si>
  <si>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</si>
  <si>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</si>
  <si>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</si>
  <si>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</si>
  <si>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</si>
  <si>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</si>
  <si>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</si>
  <si>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</si>
  <si>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</si>
  <si>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</si>
  <si>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</si>
  <si>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</si>
  <si>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</si>
  <si>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</si>
  <si>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</si>
  <si>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</si>
  <si>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</si>
  <si>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</si>
  <si>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</si>
  <si>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</si>
  <si>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</si>
  <si>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</si>
  <si>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</si>
  <si>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</si>
  <si>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</si>
  <si>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</si>
  <si>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</si>
  <si>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</si>
  <si>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</si>
  <si>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</si>
  <si>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</si>
  <si>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</si>
  <si>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</si>
  <si>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</si>
  <si>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</si>
  <si>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</si>
  <si>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</si>
  <si>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</si>
  <si>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</si>
  <si>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</si>
  <si>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</si>
  <si>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</si>
  <si>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</si>
  <si>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</si>
  <si>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</si>
  <si>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</si>
  <si>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</si>
  <si>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</si>
  <si>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</si>
  <si>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</si>
  <si>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</si>
  <si>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</si>
  <si>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</si>
  <si>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</si>
  <si>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</si>
  <si>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</si>
  <si>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</si>
  <si>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</si>
  <si>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</si>
  <si>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</si>
  <si>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</si>
  <si>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</si>
  <si>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</si>
  <si>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</si>
  <si>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</si>
  <si>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</si>
  <si>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</si>
  <si>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</si>
  <si>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</si>
  <si>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</si>
  <si>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</si>
  <si>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</si>
  <si>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</si>
  <si>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</si>
  <si>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</si>
  <si>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</si>
  <si>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</si>
  <si>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</si>
  <si>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</si>
  <si>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</si>
  <si>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</si>
  <si>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</si>
  <si>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</si>
  <si>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</si>
  <si>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</si>
  <si>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</si>
  <si>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</si>
  <si>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</si>
  <si>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</si>
  <si>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</si>
  <si>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</si>
  <si>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</si>
  <si>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</si>
  <si>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</si>
  <si>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</si>
  <si>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</si>
  <si>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</si>
  <si>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</si>
  <si>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</si>
  <si>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</si>
  <si>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</si>
  <si>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</si>
  <si>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</si>
  <si>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</si>
  <si>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</si>
  <si>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</si>
  <si>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</si>
  <si>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</si>
  <si>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</si>
  <si>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</si>
  <si>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</si>
  <si>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</si>
  <si>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</si>
  <si>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</si>
  <si>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</si>
  <si>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</si>
  <si>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</si>
  <si>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</si>
  <si>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</si>
  <si>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</si>
  <si>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</si>
  <si>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</si>
  <si>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</si>
  <si>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</si>
  <si>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</si>
  <si>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</si>
  <si>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</si>
  <si>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</si>
  <si>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</si>
  <si>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</si>
  <si>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</si>
  <si>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</si>
  <si>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</si>
  <si>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</si>
  <si>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</si>
  <si>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</si>
  <si>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</si>
  <si>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</si>
  <si>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</si>
  <si>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</si>
  <si>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</si>
  <si>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</si>
  <si>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</si>
  <si>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</si>
  <si>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</si>
  <si>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</si>
  <si>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</si>
  <si>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工程建设国家标准规范编制与监管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</si>
  <si>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</si>
  <si>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</si>
  <si>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</si>
  <si>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</si>
  <si>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</si>
  <si>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</si>
  <si>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</si>
  <si>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</si>
  <si>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</si>
  <si>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</si>
  <si>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</si>
  <si>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</si>
  <si>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农业农村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</si>
  <si>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</si>
  <si>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</si>
  <si>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</si>
  <si>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</si>
  <si>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</si>
  <si>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</si>
  <si>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</si>
  <si>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</si>
  <si>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</si>
  <si>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</si>
  <si>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</si>
  <si>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</si>
  <si>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农业生产发展</t>
  </si>
  <si>
    <t xml:space="preserve">        农业合作经济</t>
  </si>
  <si>
    <t xml:space="preserve">        农产品加工与促销</t>
  </si>
  <si>
    <t xml:space="preserve">        农村社会事业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</si>
  <si>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</si>
  <si>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</si>
  <si>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</si>
  <si>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</si>
  <si>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农田建设</t>
  </si>
  <si>
    <t xml:space="preserve">        其他农业农村支出</t>
  </si>
  <si>
    <t xml:space="preserve">      林业和草原</t>
  </si>
  <si>
    <t xml:space="preserve">        事业机构</t>
  </si>
  <si>
    <t xml:space="preserve">        森林资源培育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</si>
  <si>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</si>
  <si>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</si>
  <si>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</si>
  <si>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</si>
  <si>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</si>
  <si>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</si>
  <si>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</si>
  <si>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</si>
  <si>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</si>
  <si>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</si>
  <si>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</si>
  <si>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</si>
  <si>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</si>
  <si>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</si>
  <si>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林业草原防灾减灾</t>
  </si>
  <si>
    <t xml:space="preserve">        国家公园</t>
  </si>
  <si>
    <t xml:space="preserve">        草原管理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</si>
  <si>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</si>
  <si>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</si>
  <si>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</si>
  <si>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</si>
  <si>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</si>
  <si>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</si>
  <si>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</si>
  <si>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</si>
  <si>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</si>
  <si>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</si>
  <si>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</si>
  <si>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</si>
  <si>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</si>
  <si>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</si>
  <si>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农村水利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</si>
  <si>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</si>
  <si>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</si>
  <si>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</si>
  <si>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</si>
  <si>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</si>
  <si>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水利建设征地及移民支出</t>
  </si>
  <si>
    <t xml:space="preserve">        农村人畜饮水</t>
  </si>
  <si>
    <t xml:space="preserve">        南水北调工程建设</t>
  </si>
  <si>
    <t xml:space="preserve">        南水北调工程管理</t>
  </si>
  <si>
    <t xml:space="preserve">        其他水利支出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</si>
  <si>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</si>
  <si>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</si>
  <si>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</si>
  <si>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</si>
  <si>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</si>
  <si>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</si>
  <si>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</si>
  <si>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</si>
  <si>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</si>
  <si>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</si>
  <si>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</si>
  <si>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</si>
  <si>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</si>
  <si>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</si>
  <si>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</si>
  <si>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</si>
  <si>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</si>
  <si>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</si>
  <si>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</si>
  <si>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</si>
  <si>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</si>
  <si>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</si>
  <si>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</si>
  <si>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</si>
  <si>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</si>
  <si>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</si>
  <si>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</si>
  <si>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</si>
  <si>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</si>
  <si>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</si>
  <si>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</si>
  <si>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</si>
  <si>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</si>
  <si>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</si>
  <si>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</si>
  <si>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</si>
  <si>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</si>
  <si>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</si>
  <si>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</si>
  <si>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</si>
  <si>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</si>
  <si>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</si>
  <si>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</si>
  <si>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</si>
  <si>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</si>
  <si>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</si>
  <si>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</si>
  <si>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</si>
  <si>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</si>
  <si>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</si>
  <si>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</si>
  <si>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</si>
  <si>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</si>
  <si>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</si>
  <si>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</si>
  <si>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</si>
  <si>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</si>
  <si>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</si>
  <si>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</si>
  <si>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</si>
  <si>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</si>
  <si>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</si>
  <si>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</si>
  <si>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</si>
  <si>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</si>
  <si>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</si>
  <si>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</si>
  <si>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</si>
  <si>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</si>
  <si>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</si>
  <si>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</si>
  <si>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</si>
  <si>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</si>
  <si>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</si>
  <si>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</si>
  <si>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</si>
  <si>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</si>
  <si>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</si>
  <si>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</si>
  <si>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十四、资源勘探工业信息等支出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</si>
  <si>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</si>
  <si>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</si>
  <si>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</si>
  <si>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</si>
  <si>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</si>
  <si>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</si>
  <si>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</si>
  <si>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</si>
  <si>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</si>
  <si>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</si>
  <si>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</si>
  <si>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</si>
  <si>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</si>
  <si>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</si>
  <si>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</si>
  <si>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</si>
  <si>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</si>
  <si>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</si>
  <si>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</si>
  <si>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</si>
  <si>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</si>
  <si>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</si>
  <si>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</si>
  <si>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</si>
  <si>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</si>
  <si>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</si>
  <si>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</si>
  <si>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</si>
  <si>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</si>
  <si>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</si>
  <si>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</si>
  <si>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</si>
  <si>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</si>
  <si>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</si>
  <si>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</si>
  <si>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</si>
  <si>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</si>
  <si>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</si>
  <si>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</si>
  <si>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</si>
  <si>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其他资源勘探工业信息等支出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</si>
  <si>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</si>
  <si>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</si>
  <si>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</si>
  <si>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</si>
  <si>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其他资源勘探工业信息等支出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</si>
  <si>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</si>
  <si>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</si>
  <si>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</si>
  <si>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</si>
  <si>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</si>
  <si>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</si>
  <si>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</si>
  <si>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</si>
  <si>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</si>
  <si>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</si>
  <si>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</si>
  <si>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</si>
  <si>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</si>
  <si>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</si>
  <si>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</si>
  <si>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</si>
  <si>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</si>
  <si>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</si>
  <si>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</si>
  <si>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</si>
  <si>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</si>
  <si>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</si>
  <si>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</si>
  <si>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</si>
  <si>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</si>
  <si>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</si>
  <si>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</si>
  <si>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</si>
  <si>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</si>
  <si>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</si>
  <si>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农业</t>
  </si>
  <si>
    <t xml:space="preserve">      交通运输</t>
  </si>
  <si>
    <t xml:space="preserve">      住房保障</t>
  </si>
  <si>
    <t xml:space="preserve">      其他支出</t>
  </si>
  <si>
    <t>十八、自然资源海洋气象等支出</t>
  </si>
  <si>
    <t xml:space="preserve">      自然资源事务</t>
  </si>
  <si>
    <t xml:space="preserve">        自然资源规划及管理</t>
  </si>
  <si>
    <t xml:space="preserve">        自然资源利用与保护</t>
  </si>
  <si>
    <t xml:space="preserve">        自然资源社会公益服务</t>
  </si>
  <si>
    <t xml:space="preserve">        自然资源行业业务管理</t>
  </si>
  <si>
    <t xml:space="preserve">        自然资源调查及确权登记</t>
  </si>
  <si>
    <t xml:space="preserve">        土地资源储备支出</t>
  </si>
  <si>
    <t xml:space="preserve">        地质矿产资源与环境调查</t>
  </si>
  <si>
    <t xml:space="preserve">        地质勘查与矿产资源管理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</si>
  <si>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</si>
  <si>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</si>
  <si>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</si>
  <si>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海域与海岛管理</t>
  </si>
  <si>
    <t xml:space="preserve">        自然资源国际合作与海洋权益维护</t>
  </si>
  <si>
    <t xml:space="preserve">        自然资源卫星</t>
  </si>
  <si>
    <t xml:space="preserve">        极地考察</t>
  </si>
  <si>
    <t xml:space="preserve">        深海调查与资源开发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</si>
  <si>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</si>
  <si>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</si>
  <si>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</si>
  <si>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海洋战略规划与预警监测</t>
  </si>
  <si>
    <t xml:space="preserve">        基础测绘与地理信息监管</t>
  </si>
  <si>
    <t xml:space="preserve">        其他自然资源事务支出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</si>
  <si>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</si>
  <si>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</si>
  <si>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</si>
  <si>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</si>
  <si>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</si>
  <si>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</si>
  <si>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</si>
  <si>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</si>
  <si>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</si>
  <si>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</si>
  <si>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</si>
  <si>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</si>
  <si>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其他自然资源海洋气象等支出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</si>
  <si>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</si>
  <si>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</si>
  <si>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</si>
  <si>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</si>
  <si>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</si>
  <si>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</si>
  <si>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</si>
  <si>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</si>
  <si>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</si>
  <si>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老旧小区改造</t>
  </si>
  <si>
    <t xml:space="preserve">        住房租赁市场发展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</si>
  <si>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</si>
  <si>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</si>
  <si>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</si>
  <si>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</si>
  <si>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</si>
  <si>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</si>
  <si>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</si>
  <si>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</si>
  <si>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</si>
  <si>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</si>
  <si>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</si>
  <si>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</si>
  <si>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</si>
  <si>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</si>
  <si>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</si>
  <si>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</si>
  <si>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</si>
  <si>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</si>
  <si>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</si>
  <si>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</si>
  <si>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</si>
  <si>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</si>
  <si>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</si>
  <si>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</si>
  <si>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</si>
  <si>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</si>
  <si>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</si>
  <si>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</si>
  <si>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</si>
  <si>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</si>
  <si>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</si>
  <si>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</si>
  <si>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</t>
  </si>
  <si>
    <t xml:space="preserve">        天然铀能源储备</t>
  </si>
  <si>
    <t xml:space="preserve">        煤炭储备</t>
  </si>
  <si>
    <t xml:space="preserve">        其他能源储备支出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</si>
  <si>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</si>
  <si>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</si>
  <si>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</si>
  <si>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</si>
  <si>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</si>
  <si>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</si>
  <si>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</si>
  <si>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</si>
  <si>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</si>
  <si>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</si>
  <si>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</si>
  <si>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</si>
  <si>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</si>
  <si>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</si>
  <si>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</si>
  <si>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</si>
  <si>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</si>
  <si>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</si>
  <si>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</si>
  <si>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</si>
  <si>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</si>
  <si>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</si>
  <si>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</si>
  <si>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</si>
  <si>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</si>
  <si>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</si>
  <si>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</si>
  <si>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</si>
  <si>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</si>
  <si>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</si>
  <si>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</si>
  <si>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</si>
  <si>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</si>
  <si>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</si>
  <si>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</si>
  <si>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</si>
  <si>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</si>
  <si>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</si>
  <si>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</si>
  <si>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</si>
  <si>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</si>
  <si>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</si>
  <si>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</si>
  <si>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</si>
  <si>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</si>
  <si>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</si>
  <si>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</si>
  <si>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</si>
  <si>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</si>
  <si>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</si>
  <si>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</si>
  <si>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</si>
  <si>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</si>
  <si>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</si>
  <si>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</si>
  <si>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</si>
  <si>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</si>
  <si>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</si>
  <si>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</si>
  <si>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</si>
  <si>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</si>
  <si>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其他自然灾害救灾及恢复重建支出</t>
  </si>
  <si>
    <t xml:space="preserve">     其他灾害防治及应急管理支出</t>
  </si>
  <si>
    <t>二十二、预备费</t>
  </si>
  <si>
    <t>二十四、债务付息支出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</si>
  <si>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</si>
  <si>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</si>
  <si>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</si>
  <si>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</si>
  <si>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</si>
  <si>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二十五、债务发行费用支出</t>
  </si>
  <si>
    <t xml:space="preserve">      地方政府一般债务发行费用支出</t>
  </si>
  <si>
    <t>二十六、其他支出</t>
  </si>
  <si>
    <t xml:space="preserve">        年初预留</t>
  </si>
  <si>
    <t xml:space="preserve">        其他支出</t>
  </si>
  <si>
    <t>2019年(录入或导入,隐藏)</t>
    <phoneticPr fontId="1" type="noConversion"/>
  </si>
  <si>
    <t>2020年(录入或导入,隐藏)</t>
    <phoneticPr fontId="1" type="noConversion"/>
  </si>
  <si>
    <t xml:space="preserve">      其他社会保障和就业支出</t>
    <phoneticPr fontId="1" type="noConversion"/>
  </si>
  <si>
    <t xml:space="preserve">      其他退牧还草支出</t>
    <phoneticPr fontId="1" type="noConversion"/>
  </si>
  <si>
    <t xml:space="preserve">      能源节约利用</t>
    <phoneticPr fontId="1" type="noConversion"/>
  </si>
  <si>
    <t xml:space="preserve">        其他城乡社区管理事务支出</t>
    <phoneticPr fontId="1" type="noConversion"/>
  </si>
  <si>
    <t xml:space="preserve">        城乡社区规划与管理</t>
    <phoneticPr fontId="1" type="noConversion"/>
  </si>
  <si>
    <t xml:space="preserve">        城乡社区环境卫生</t>
    <phoneticPr fontId="1" type="noConversion"/>
  </si>
  <si>
    <t xml:space="preserve">        其他城乡社区支出</t>
    <phoneticPr fontId="1" type="noConversion"/>
  </si>
  <si>
    <t xml:space="preserve">        其他自然资源海洋气象等支出</t>
    <phoneticPr fontId="1" type="noConversion"/>
  </si>
  <si>
    <t xml:space="preserve">       其他灾害防治及应急管理支出</t>
    <phoneticPr fontId="1" type="noConversion"/>
  </si>
  <si>
    <t>国家减费降税政策影响</t>
    <phoneticPr fontId="1" type="noConversion"/>
  </si>
  <si>
    <t>清缴历年公建项目的耕地占用税。</t>
    <phoneticPr fontId="1" type="noConversion"/>
  </si>
  <si>
    <t>根据省审计厅的审计决定,从土地出让金中补计提历年未计提的专项收入。</t>
    <phoneticPr fontId="1" type="noConversion"/>
  </si>
  <si>
    <t>社会事务性的工作划归都匀市管理后,行政事业性收费逐年减少。</t>
    <phoneticPr fontId="1" type="noConversion"/>
  </si>
  <si>
    <t>根据省审计厅的审计决定,上年将捐赠收入缴入金库(该项资金疑为12.29案件资金)。</t>
    <phoneticPr fontId="1" type="noConversion"/>
  </si>
  <si>
    <t>50207因公出国（境）费用</t>
    <phoneticPr fontId="150" type="noConversion"/>
  </si>
  <si>
    <t>50209维修（护）费</t>
    <phoneticPr fontId="150" type="noConversion"/>
  </si>
  <si>
    <t>503机关资本性支出（一）</t>
    <phoneticPr fontId="150" type="noConversion"/>
  </si>
  <si>
    <t>50601资本性支出（一）</t>
    <phoneticPr fontId="150" type="noConversion"/>
  </si>
  <si>
    <t>50602资本性支出（二）</t>
    <phoneticPr fontId="150" type="noConversion"/>
  </si>
  <si>
    <t>50801对企业资本性支出（一）</t>
    <phoneticPr fontId="150" type="noConversion"/>
  </si>
  <si>
    <t>50802对企业资本性支出（二）</t>
    <phoneticPr fontId="150" type="noConversion"/>
  </si>
  <si>
    <t>51402预留</t>
    <phoneticPr fontId="150" type="noConversion"/>
  </si>
  <si>
    <t>51401预备费</t>
    <phoneticPr fontId="150" type="noConversion"/>
  </si>
  <si>
    <t>511债务利息及费用支出</t>
    <phoneticPr fontId="150" type="noConversion"/>
  </si>
  <si>
    <r>
      <t>5</t>
    </r>
    <r>
      <rPr>
        <sz val="8"/>
        <rFont val="宋体"/>
        <family val="3"/>
        <charset val="134"/>
      </rPr>
      <t>1101国内债务付息</t>
    </r>
    <phoneticPr fontId="150" type="noConversion"/>
  </si>
  <si>
    <r>
      <t>5</t>
    </r>
    <r>
      <rPr>
        <sz val="8"/>
        <rFont val="宋体"/>
        <family val="3"/>
        <charset val="134"/>
      </rPr>
      <t>1103国内债务发行费用</t>
    </r>
    <phoneticPr fontId="150" type="noConversion"/>
  </si>
  <si>
    <t>国有土地收益基金安排的支出</t>
    <phoneticPr fontId="1" type="noConversion"/>
  </si>
  <si>
    <t>农业土地开发资金安排的支出</t>
    <phoneticPr fontId="1" type="noConversion"/>
  </si>
  <si>
    <t>国有土地使用权出让收入安排的支出</t>
    <phoneticPr fontId="1" type="noConversion"/>
  </si>
  <si>
    <t>城市基础设施配套费安排的支出</t>
    <phoneticPr fontId="1" type="noConversion"/>
  </si>
  <si>
    <t>污水处理费安排的支出</t>
    <phoneticPr fontId="1" type="noConversion"/>
  </si>
  <si>
    <t>国有土地使用权出让收入安排的支出</t>
    <phoneticPr fontId="1" type="noConversion"/>
  </si>
  <si>
    <t>城市基础设施配套费安排的支出</t>
    <phoneticPr fontId="1" type="noConversion"/>
  </si>
  <si>
    <t>其他城市基础设施配套费安排的支出</t>
    <phoneticPr fontId="1" type="noConversion"/>
  </si>
  <si>
    <t>(一)安排以前年度因无财力挂往来款项的征地拆迁支出;(二)安排2020年征地拆迁支出。</t>
    <phoneticPr fontId="1" type="noConversion"/>
  </si>
  <si>
    <t>(一)安排以前年度因无财力挂往来款项的土地开发支出;(二)安排2020年土地开发支出。</t>
    <phoneticPr fontId="1" type="noConversion"/>
  </si>
  <si>
    <t>安排2020年土地开发支出</t>
    <phoneticPr fontId="1" type="noConversion"/>
  </si>
  <si>
    <t>(一)安排2017年12月转列往来的支出911,700元(1.设置护路岗点经费150,000元,2.高铁临时供水复建工程费用483,000元,3.道路安全隐患整改工作经费209,300元,4.区内道路照明设施抢修工作经费31,900元,5.市政道路下水井盖安全隐患整改工作经费37,500元);(二)安排市政道路抢修资金200万元;(三)安排通村路配套资金409万元等。</t>
    <phoneticPr fontId="1" type="noConversion"/>
  </si>
  <si>
    <t>项  目  名  称</t>
    <phoneticPr fontId="1" type="noConversion"/>
  </si>
  <si>
    <t>支出科目</t>
    <phoneticPr fontId="1" type="noConversion"/>
  </si>
  <si>
    <t>置换债券付息支出</t>
    <phoneticPr fontId="1" type="noConversion"/>
  </si>
  <si>
    <t>置换债券发行费用支出</t>
    <phoneticPr fontId="1" type="noConversion"/>
  </si>
  <si>
    <t>国有土地使用权出让金债务发行费用支出</t>
    <phoneticPr fontId="1" type="noConversion"/>
  </si>
  <si>
    <t>置换债券兑付费及发行费用支出</t>
    <phoneticPr fontId="1" type="noConversion"/>
  </si>
  <si>
    <t>(一)安排2017年12月转列往来的支出17,776,075.48元中的部分支出;(二)安排2020年部分城市建设支出。</t>
    <phoneticPr fontId="1" type="noConversion"/>
  </si>
  <si>
    <t>主要用于开发区土地收储支付的土地开发支出</t>
    <phoneticPr fontId="1" type="noConversion"/>
  </si>
  <si>
    <t>21208国有土地使用权出让收入安排的支出</t>
    <phoneticPr fontId="150" type="noConversion"/>
  </si>
  <si>
    <t>2120801征地和拆迁补偿支出</t>
    <phoneticPr fontId="150" type="noConversion"/>
  </si>
  <si>
    <t>2120802土地开发支出</t>
    <phoneticPr fontId="150" type="noConversion"/>
  </si>
  <si>
    <t>2120803城市建设支出</t>
    <phoneticPr fontId="150" type="noConversion"/>
  </si>
  <si>
    <t>2120804农村基础设施建设支出</t>
    <phoneticPr fontId="150" type="noConversion"/>
  </si>
  <si>
    <t>2120805补助被征地农民支出</t>
    <phoneticPr fontId="150" type="noConversion"/>
  </si>
  <si>
    <t>2120806土地出让业务支出</t>
    <phoneticPr fontId="150" type="noConversion"/>
  </si>
  <si>
    <t>2120810棚户区改造支出</t>
    <phoneticPr fontId="150" type="noConversion"/>
  </si>
  <si>
    <t>2120899其他国有土地使用权出让收入安排的支出</t>
    <phoneticPr fontId="150" type="noConversion"/>
  </si>
  <si>
    <t>21210国有土地收益基金安排的支出</t>
    <phoneticPr fontId="150" type="noConversion"/>
  </si>
  <si>
    <t>2121001征地和拆迁补偿支出</t>
    <phoneticPr fontId="150" type="noConversion"/>
  </si>
  <si>
    <t>2121002土地开发支出</t>
    <phoneticPr fontId="150" type="noConversion"/>
  </si>
  <si>
    <t>21211农业土地开发资金安排的支出</t>
    <phoneticPr fontId="150" type="noConversion"/>
  </si>
  <si>
    <t>21213城市基础设施配套费安排的支出</t>
    <phoneticPr fontId="150" type="noConversion"/>
  </si>
  <si>
    <t>2121399其他城市基础设施配套费安排的支出</t>
    <phoneticPr fontId="150" type="noConversion"/>
  </si>
  <si>
    <t>21214污水处理设施建设和运营</t>
    <phoneticPr fontId="150" type="noConversion"/>
  </si>
  <si>
    <t>2121401污水处理设施建设和运营</t>
    <phoneticPr fontId="150" type="noConversion"/>
  </si>
  <si>
    <t>2121402代征手续费</t>
    <phoneticPr fontId="150" type="noConversion"/>
  </si>
  <si>
    <t>2121499其他污水处理费安排的支出</t>
    <phoneticPr fontId="150" type="noConversion"/>
  </si>
  <si>
    <t>23211国有土地使用权出让金债务付息支出</t>
    <phoneticPr fontId="150" type="noConversion"/>
  </si>
  <si>
    <t>23311国有土地使用权出让金债务发行费用支出</t>
    <phoneticPr fontId="150" type="noConversion"/>
  </si>
  <si>
    <t>51103国内债务发行费用</t>
    <phoneticPr fontId="150" type="noConversion"/>
  </si>
  <si>
    <t>备 注</t>
  </si>
  <si>
    <t>2018年补发匀东镇行政、事业人员目标绩效奖。社会事务性的工作移交后，2019年不再有补发事项。</t>
    <phoneticPr fontId="1" type="noConversion"/>
  </si>
  <si>
    <t>按照协议2018年补助湘才学校185万元，2019年补助90万元。同时贯彻国家减费降税政策后2019年教育费附加较上年减少。</t>
    <phoneticPr fontId="1" type="noConversion"/>
  </si>
  <si>
    <t>上年有州级专款全民健身活动中心场馆维修经费,今年无该项支出。</t>
    <phoneticPr fontId="1" type="noConversion"/>
  </si>
  <si>
    <t>2018年补拨匀东镇退休人员慰问费及生活补助400多万元，同时2018年超收报人大常委会备案调整列支以前年度支出900多万元。</t>
    <phoneticPr fontId="1" type="noConversion"/>
  </si>
  <si>
    <t>2018年超收报人大常委会备案调整列支以前年度支出900多万元。</t>
    <phoneticPr fontId="1" type="noConversion"/>
  </si>
  <si>
    <t>2018年预算安排资金核销2017年支出1892万元。</t>
    <phoneticPr fontId="1" type="noConversion"/>
  </si>
  <si>
    <t>2018年预算安排资金核销2017年支出44万元。</t>
    <phoneticPr fontId="1" type="noConversion"/>
  </si>
  <si>
    <t>2018年列支2017年专款支出2349万元，今年无该项支出。</t>
    <phoneticPr fontId="1" type="noConversion"/>
  </si>
  <si>
    <t>2018年超收报人大常委会备案调整列支以前年度支出148万元，且2019年国土部分支出从土地出让金中安排支出。</t>
    <phoneticPr fontId="1" type="noConversion"/>
  </si>
  <si>
    <t>2018年列支2017年专省预算内基本建设投资资金1000万元，今年无该项支出。</t>
    <phoneticPr fontId="1" type="noConversion"/>
  </si>
  <si>
    <t>2018年超收报人大常委会备案调整列支以前年度支出1400多万元。2018年有上级专款保障性住房A区基础配套设施1000万元，今年无该项支出。</t>
    <phoneticPr fontId="1" type="noConversion"/>
  </si>
  <si>
    <t>15</t>
    <phoneticPr fontId="1" type="noConversion"/>
  </si>
  <si>
    <t>上年国家对土地执法检查,国土部门缴入土地罚没款。</t>
    <phoneticPr fontId="1" type="noConversion"/>
  </si>
  <si>
    <t>附件</t>
    <phoneticPr fontId="1" type="noConversion"/>
  </si>
  <si>
    <t>2020 年1 月</t>
    <phoneticPr fontId="1" type="noConversion"/>
  </si>
  <si>
    <r>
      <t>目</t>
    </r>
    <r>
      <rPr>
        <b/>
        <sz val="18"/>
        <rFont val="Times New Roman"/>
        <family val="1"/>
      </rPr>
      <t xml:space="preserve">               </t>
    </r>
    <r>
      <rPr>
        <b/>
        <sz val="18"/>
        <rFont val="宋体"/>
        <family val="3"/>
        <charset val="134"/>
      </rPr>
      <t>录</t>
    </r>
  </si>
  <si>
    <t>表1：  都匀经济开发区2019年一般公共预算收入完成情况表………………………………………………………………………….</t>
    <phoneticPr fontId="1" type="noConversion"/>
  </si>
  <si>
    <t>表2：  都匀经济开发区2019年一般公共预算支出完成情况表…………………………………………………………………………</t>
    <phoneticPr fontId="1" type="noConversion"/>
  </si>
  <si>
    <t>表3：  都匀经济开发区2020年一般公共预算收入预算表（草案）……………………………………………………………………….</t>
    <phoneticPr fontId="1" type="noConversion"/>
  </si>
  <si>
    <t>一、编制说明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</si>
  <si>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</si>
  <si>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</si>
  <si>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</si>
  <si>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表4:   都匀经济开发区2020年一般公共预算支出预算表（草案）………………………………………………………………………..</t>
    <phoneticPr fontId="1" type="noConversion"/>
  </si>
  <si>
    <t>表5：  都匀经济开发区2020年一般公共预算支出政府经济分类预算表（草案）</t>
    <phoneticPr fontId="1" type="noConversion"/>
  </si>
  <si>
    <t>编  制  说  明</t>
    <phoneticPr fontId="1" type="noConversion"/>
  </si>
  <si>
    <t>一、一般公共预算</t>
    <phoneticPr fontId="1" type="noConversion"/>
  </si>
  <si>
    <t xml:space="preserve">    2019年一般公共预算收入18,087万元，加上营改增财力基数返还707万元、上级转移支付收入3,896万元、调入预算稳定调节基金1,470万元、调入资金2,248万元，收入合计26,408万元。一般公共预算支出19,875万元，加上预计上解中央、省级、州级支出4,772万元、补充预算稳定调节基金1,761万元，支出合计26,408万元。收支平衡。
    2020年一般公共预算收入预期目标为18,450万元，加上营改增财力基数返还707万元、上级转移支付收入896万元、调入预算稳定调节基金2,028万元，收入合计22,081万元。一般公共预算支出预安排17,900万元，加上预计上解中央、省级、州级支出4,181万元，支出合计22,081万元。收支平衡。</t>
    <phoneticPr fontId="1" type="noConversion"/>
  </si>
  <si>
    <t xml:space="preserve">    2019年政府性基金收入78,070万元，加上上年结余126万元，收入合计78,196万元。政府性基金支出74,843万元，调入一般公共预算2,248万元，支出合计77,091万元。结余1,105万元结转下年安排使用。
    2020年政府性基金预算收入73,575万元。政府性基金预算支出73,575万元。预算收支平衡。</t>
    <phoneticPr fontId="1" type="noConversion"/>
  </si>
  <si>
    <t>表6：  都匀经济开发区2019年政府性基金预算收入完成情况表………………………………………………………………………</t>
    <phoneticPr fontId="1" type="noConversion"/>
  </si>
  <si>
    <t>表7：  都匀经济开发区2019年政府性基金预算支出完成情况表………………………………………………………………………..</t>
    <phoneticPr fontId="1" type="noConversion"/>
  </si>
  <si>
    <t>表8：  都匀经济开发区2020年政府性基金收入预算表（草案）…………………………………………………………………………..</t>
    <phoneticPr fontId="1" type="noConversion"/>
  </si>
  <si>
    <t>表10： 都匀经济开发区2020年政府性基金项目支出预算表（草案）………………………………………………………………………….</t>
    <phoneticPr fontId="1" type="noConversion"/>
  </si>
  <si>
    <t>表11： 都匀经济开发区2020年政府性基金支出功能分类及政府经济分类预算表（草案）………………………………………………………………………….</t>
    <phoneticPr fontId="1" type="noConversion"/>
  </si>
  <si>
    <t>表9：  都匀经济开发区2020年政府性基金支出预算表（草案）…………………………………………………………………..</t>
    <phoneticPr fontId="1" type="noConversion"/>
  </si>
  <si>
    <t>5-11</t>
    <phoneticPr fontId="1" type="noConversion"/>
  </si>
  <si>
    <t>12-13</t>
    <phoneticPr fontId="1" type="noConversion"/>
  </si>
  <si>
    <t>14</t>
    <phoneticPr fontId="1" type="noConversion"/>
  </si>
  <si>
    <t>18-19</t>
    <phoneticPr fontId="1" type="noConversion"/>
  </si>
  <si>
    <t>20-21</t>
    <phoneticPr fontId="1" type="noConversion"/>
  </si>
  <si>
    <t>增（减）幅</t>
    <phoneticPr fontId="1" type="noConversion"/>
  </si>
  <si>
    <t>2018年枪械库建设拨款比2019年多20万元，2019年公安支出节省公用经费153万元,其他专项26万元。</t>
    <phoneticPr fontId="1" type="noConversion"/>
  </si>
  <si>
    <t>科学技术支出</t>
  </si>
  <si>
    <t>卫生健康支出</t>
  </si>
  <si>
    <t>交通运输支出</t>
  </si>
  <si>
    <t>资源勘探信息等支出</t>
  </si>
  <si>
    <t>自然资源海洋气象等支出</t>
  </si>
  <si>
    <t>灾害防治及应急管理支出</t>
  </si>
  <si>
    <t>债务付息支出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</si>
  <si>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</si>
  <si>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</si>
  <si>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</si>
  <si>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</si>
  <si>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</si>
  <si>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</si>
  <si>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</si>
  <si>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</si>
  <si>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</si>
  <si>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</si>
  <si>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</si>
  <si>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</si>
  <si>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</si>
  <si>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专项收入</t>
  </si>
  <si>
    <t>行政事业性收费收入</t>
  </si>
  <si>
    <t>罚没收入</t>
  </si>
  <si>
    <t>国有资源（资产）有偿使用收入</t>
  </si>
  <si>
    <t>捐赠收入</t>
  </si>
  <si>
    <t>其他收入</t>
  </si>
  <si>
    <t>一般公共预算支出合计</t>
    <phoneticPr fontId="1" type="noConversion"/>
  </si>
  <si>
    <t>表4</t>
    <phoneticPr fontId="1" type="noConversion"/>
  </si>
  <si>
    <t>都匀经济开发区2020年一般公共预算支出预算表（草案）</t>
    <phoneticPr fontId="1" type="noConversion"/>
  </si>
  <si>
    <t>表5</t>
    <phoneticPr fontId="150" type="noConversion"/>
  </si>
  <si>
    <t>2019年完成数</t>
    <phoneticPr fontId="1" type="noConversion"/>
  </si>
  <si>
    <r>
      <t>20</t>
    </r>
    <r>
      <rPr>
        <b/>
        <sz val="11"/>
        <rFont val="宋体"/>
        <family val="3"/>
        <charset val="134"/>
      </rPr>
      <t>19年完成数</t>
    </r>
    <phoneticPr fontId="1" type="noConversion"/>
  </si>
  <si>
    <r>
      <t>州十四届人大六次会议
文</t>
    </r>
    <r>
      <rPr>
        <b/>
        <sz val="15.5"/>
        <rFont val="黑体"/>
        <family val="3"/>
        <charset val="134"/>
      </rPr>
      <t xml:space="preserve">  </t>
    </r>
    <r>
      <rPr>
        <b/>
        <sz val="15"/>
        <rFont val="黑体"/>
        <family val="3"/>
        <charset val="134"/>
      </rPr>
      <t xml:space="preserve">  </t>
    </r>
    <r>
      <rPr>
        <b/>
        <sz val="14"/>
        <rFont val="黑体"/>
        <family val="3"/>
        <charset val="134"/>
      </rPr>
      <t>件</t>
    </r>
    <r>
      <rPr>
        <b/>
        <sz val="15.5"/>
        <rFont val="黑体"/>
        <family val="3"/>
        <charset val="134"/>
      </rPr>
      <t xml:space="preserve">  </t>
    </r>
    <r>
      <rPr>
        <b/>
        <sz val="15"/>
        <rFont val="黑体"/>
        <family val="3"/>
        <charset val="134"/>
      </rPr>
      <t xml:space="preserve"> </t>
    </r>
    <r>
      <rPr>
        <b/>
        <sz val="14"/>
        <rFont val="黑体"/>
        <family val="3"/>
        <charset val="134"/>
      </rPr>
      <t>之 （12）</t>
    </r>
    <phoneticPr fontId="1" type="noConversion"/>
  </si>
  <si>
    <t>二、政府性基金预算</t>
    <phoneticPr fontId="1" type="noConversion"/>
  </si>
  <si>
    <t>表6</t>
    <phoneticPr fontId="1" type="noConversion"/>
  </si>
  <si>
    <t>表7</t>
    <phoneticPr fontId="1" type="noConversion"/>
  </si>
  <si>
    <t>表10</t>
    <phoneticPr fontId="1" type="noConversion"/>
  </si>
  <si>
    <t>《都匀经济开发区一般公共预算和政府性基金预算
2019年预算执行情况及2020年预算（草案）》附表</t>
    <phoneticPr fontId="1" type="noConversion"/>
  </si>
  <si>
    <t>三、都匀经济开发区2019年政府性基金预算执行情况及2020年政府性基金预算表（草案）</t>
    <phoneticPr fontId="1" type="noConversion"/>
  </si>
  <si>
    <t>二、都匀经济开发区2019年一般公共预算执行情况及2020年一般公共预算表（草案）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</si>
</sst>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* #,##0.00_-;\-* #,##0.00_-;_-* &quot;-&quot;??_-;_-@_-"/>
    <numFmt numFmtId="177" formatCode="_-* #,##0&quot;$&quot;_-;\-* #,##0&quot;$&quot;_-;_-* &quot;-&quot;&quot;$&quot;_-;_-@_-"/>
    <numFmt numFmtId="178" formatCode="_-* #,##0\ _k_r_-;\-* #,##0\ _k_r_-;_-* &quot;-&quot;\ _k_r_-;_-@_-"/>
    <numFmt numFmtId="179" formatCode="yy\.mm\.dd"/>
    <numFmt numFmtId="180" formatCode="_-&quot;$&quot;* #,##0_-;\-&quot;$&quot;* #,##0_-;_-&quot;$&quot;* &quot;-&quot;_-;_-@_-"/>
    <numFmt numFmtId="181" formatCode="&quot;$&quot;\ #,##0.00_-;[Red]&quot;$&quot;\ #,##0.00\-"/>
    <numFmt numFmtId="182" formatCode="#,##0;[Red]\(#,##0\)"/>
    <numFmt numFmtId="183" formatCode="#,##0;\-#,##0;&quot;-&quot;"/>
    <numFmt numFmtId="184" formatCode="_-&quot;$&quot;\ * #,##0_-;_-&quot;$&quot;\ * #,##0\-;_-&quot;$&quot;\ * &quot;-&quot;_-;_-@_-"/>
    <numFmt numFmtId="185" formatCode="_-&quot;$&quot;\ * #,##0.00_-;_-&quot;$&quot;\ * #,##0.00\-;_-&quot;$&quot;\ * &quot;-&quot;??_-;_-@_-"/>
    <numFmt numFmtId="186" formatCode="#,##0;\(#,##0\)"/>
    <numFmt numFmtId="187" formatCode="\$#,##0.00;\(\$#,##0.00\)"/>
    <numFmt numFmtId="188" formatCode="\$#,##0;\(\$#,##0\)"/>
    <numFmt numFmtId="189" formatCode="&quot;$&quot;#,##0_);\(&quot;$&quot;#,##0\)"/>
    <numFmt numFmtId="190" formatCode="_(&quot;$&quot;* #,##0.00_);_(&quot;$&quot;* \(#,##0.00\);_(&quot;$&quot;* &quot;-&quot;??_);_(@_)"/>
    <numFmt numFmtId="191" formatCode="#,##0.0_);\(#,##0.0\)"/>
    <numFmt numFmtId="192" formatCode="&quot;綅&quot;\t#,##0_);[Red]\(&quot;綅&quot;\t#,##0\)"/>
    <numFmt numFmtId="193" formatCode="&quot;?\t#,##0_);[Red]\(&quot;&quot;?&quot;\t#,##0\)"/>
    <numFmt numFmtId="194" formatCode="_-* #,##0.00\ _k_r_-;\-* #,##0.00\ _k_r_-;_-* &quot;-&quot;??\ _k_r_-;_-@_-"/>
    <numFmt numFmtId="195" formatCode="&quot;$&quot;#,##0_);[Red]\(&quot;$&quot;#,##0\)"/>
    <numFmt numFmtId="196" formatCode="&quot;$&quot;#,##0.00_);[Red]\(&quot;$&quot;#,##0.00\)"/>
    <numFmt numFmtId="197" formatCode="_(&quot;$&quot;* #,##0_);_(&quot;$&quot;* \(#,##0\);_(&quot;$&quot;* &quot;-&quot;_);_(@_)"/>
    <numFmt numFmtId="198" formatCode="_-&quot;$&quot;* #,##0.00_-;\-&quot;$&quot;* #,##0.00_-;_-&quot;$&quot;* &quot;-&quot;??_-;_-@_-"/>
    <numFmt numFmtId="199" formatCode="_-* #,##0.00_$_-;\-* #,##0.00_$_-;_-* &quot;-&quot;??_$_-;_-@_-"/>
    <numFmt numFmtId="200" formatCode="_-* #,##0_$_-;\-* #,##0_$_-;_-* &quot;-&quot;_$_-;_-@_-"/>
    <numFmt numFmtId="201" formatCode="_-* #,##0.00&quot;$&quot;_-;\-* #,##0.00&quot;$&quot;_-;_-* &quot;-&quot;??&quot;$&quot;_-;_-@_-"/>
    <numFmt numFmtId="202" formatCode="0.0"/>
    <numFmt numFmtId="203" formatCode="#,##0_ "/>
    <numFmt numFmtId="204" formatCode="#,##0_);[Red]\(#,##0\)"/>
    <numFmt numFmtId="205" formatCode="#,##0.00_ "/>
    <numFmt numFmtId="206" formatCode="#,##0.0"/>
  </numFmts>
  <fonts count="171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Times New Roman"/>
      <family val="1"/>
    </font>
    <font>
      <b/>
      <sz val="11"/>
      <name val="黑体"/>
      <family val="3"/>
      <charset val="134"/>
    </font>
    <font>
      <b/>
      <sz val="26"/>
      <name val="黑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楷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20"/>
      <name val="楷体_GB2312"/>
      <family val="3"/>
      <charset val="134"/>
    </font>
    <font>
      <sz val="11"/>
      <color indexed="62"/>
      <name val="Calibri"/>
      <family val="2"/>
    </font>
    <font>
      <sz val="12"/>
      <color indexed="17"/>
      <name val="宋体"/>
      <family val="3"/>
      <charset val="134"/>
    </font>
    <font>
      <sz val="7"/>
      <color indexed="10"/>
      <name val="Helv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.5"/>
      <color indexed="20"/>
      <name val="宋体"/>
      <family val="3"/>
      <charset val="134"/>
    </font>
    <font>
      <sz val="10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8"/>
      <name val="楷体_GB2312"/>
      <family val="3"/>
      <charset val="134"/>
    </font>
    <font>
      <sz val="8"/>
      <name val="Times New Roman"/>
      <family val="1"/>
    </font>
    <font>
      <sz val="12"/>
      <color indexed="17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8"/>
      <name val="Calibri"/>
      <family val="2"/>
    </font>
    <font>
      <b/>
      <sz val="13"/>
      <color indexed="56"/>
      <name val="楷体_GB2312"/>
      <family val="3"/>
      <charset val="134"/>
    </font>
    <font>
      <b/>
      <sz val="13"/>
      <color indexed="5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Calibri"/>
      <family val="2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5"/>
      <color indexed="56"/>
      <name val="Calibri"/>
      <family val="2"/>
    </font>
    <font>
      <sz val="7"/>
      <name val="Small Fonts"/>
      <family val="2"/>
    </font>
    <font>
      <b/>
      <sz val="13"/>
      <color indexed="56"/>
      <name val="Calibri"/>
      <family val="2"/>
    </font>
    <font>
      <sz val="10"/>
      <name val="Geneva"/>
      <family val="2"/>
    </font>
    <font>
      <b/>
      <sz val="10"/>
      <name val="Tms Rmn"/>
      <family val="1"/>
    </font>
    <font>
      <sz val="11"/>
      <color indexed="17"/>
      <name val="Tahoma"/>
      <family val="2"/>
      <charset val="134"/>
    </font>
    <font>
      <sz val="12"/>
      <color indexed="20"/>
      <name val="宋体"/>
      <family val="3"/>
      <charset val="134"/>
    </font>
    <font>
      <sz val="12"/>
      <color indexed="9"/>
      <name val="楷体_GB2312"/>
      <family val="3"/>
      <charset val="134"/>
    </font>
    <font>
      <sz val="7"/>
      <name val="Helv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b/>
      <i/>
      <sz val="16"/>
      <name val="Helv"/>
      <family val="2"/>
    </font>
    <font>
      <sz val="12"/>
      <color indexed="10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sz val="12"/>
      <name val="Arial"/>
      <family val="2"/>
    </font>
    <font>
      <sz val="10"/>
      <color indexed="17"/>
      <name val="宋体"/>
      <family val="3"/>
      <charset val="134"/>
    </font>
    <font>
      <sz val="11"/>
      <color indexed="60"/>
      <name val="Calibri"/>
      <family val="2"/>
    </font>
    <font>
      <sz val="12"/>
      <name val="新細明體"/>
      <family val="1"/>
    </font>
    <font>
      <sz val="11"/>
      <color indexed="20"/>
      <name val="Tahoma"/>
      <family val="2"/>
      <charset val="134"/>
    </font>
    <font>
      <b/>
      <sz val="14"/>
      <name val="楷体"/>
      <family val="3"/>
      <charset val="134"/>
    </font>
    <font>
      <b/>
      <sz val="12"/>
      <color indexed="8"/>
      <name val="楷体_GB2312"/>
      <family val="3"/>
      <charset val="134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u/>
      <sz val="7.5"/>
      <color indexed="12"/>
      <name val="Arial"/>
      <family val="2"/>
    </font>
    <font>
      <sz val="12"/>
      <color indexed="16"/>
      <name val="宋体"/>
      <family val="3"/>
      <charset val="134"/>
    </font>
    <font>
      <b/>
      <sz val="18"/>
      <name val="Arial"/>
      <family val="2"/>
    </font>
    <font>
      <sz val="10.5"/>
      <color indexed="17"/>
      <name val="宋体"/>
      <family val="3"/>
      <charset val="134"/>
    </font>
    <font>
      <b/>
      <sz val="10"/>
      <name val="MS Sans Serif"/>
      <family val="2"/>
    </font>
    <font>
      <sz val="12"/>
      <color indexed="9"/>
      <name val="Helv"/>
      <family val="2"/>
    </font>
    <font>
      <sz val="10"/>
      <name val="Courier"/>
      <family val="3"/>
    </font>
    <font>
      <b/>
      <sz val="9"/>
      <name val="Arial"/>
      <family val="2"/>
    </font>
    <font>
      <sz val="11"/>
      <color indexed="52"/>
      <name val="Calibri"/>
      <family val="2"/>
    </font>
    <font>
      <b/>
      <sz val="18"/>
      <color indexed="62"/>
      <name val="宋体"/>
      <family val="3"/>
      <charset val="134"/>
    </font>
    <font>
      <b/>
      <sz val="11"/>
      <color indexed="63"/>
      <name val="Calibri"/>
      <family val="2"/>
    </font>
    <font>
      <sz val="10"/>
      <color indexed="8"/>
      <name val="MS Sans Serif"/>
      <family val="2"/>
    </font>
    <font>
      <i/>
      <sz val="11"/>
      <color indexed="23"/>
      <name val="Calibri"/>
      <family val="2"/>
    </font>
    <font>
      <u/>
      <sz val="7.5"/>
      <color indexed="36"/>
      <name val="Arial"/>
      <family val="2"/>
    </font>
    <font>
      <sz val="12"/>
      <name val="Helv"/>
      <family val="2"/>
    </font>
    <font>
      <b/>
      <sz val="11"/>
      <color indexed="8"/>
      <name val="Calibri"/>
      <family val="2"/>
    </font>
    <font>
      <sz val="12"/>
      <name val="바탕체"/>
      <family val="3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u/>
      <sz val="12"/>
      <color indexed="20"/>
      <name val="宋体"/>
      <family val="3"/>
      <charset val="134"/>
    </font>
    <font>
      <sz val="12"/>
      <color indexed="62"/>
      <name val="楷体_GB2312"/>
      <family val="3"/>
      <charset val="134"/>
    </font>
    <font>
      <u/>
      <sz val="11"/>
      <color indexed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name val="官帕眉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name val="Courier"/>
      <family val="3"/>
    </font>
    <font>
      <sz val="10"/>
      <name val="MS Sans Serif"/>
      <family val="2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20"/>
      <name val="宋体"/>
      <family val="3"/>
      <charset val="134"/>
    </font>
    <font>
      <sz val="10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color indexed="17"/>
      <name val="宋体"/>
      <family val="3"/>
      <charset val="134"/>
    </font>
    <font>
      <sz val="12"/>
      <color indexed="16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方正姚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Arial"/>
      <family val="2"/>
    </font>
    <font>
      <b/>
      <sz val="12"/>
      <name val="黑体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  <font>
      <b/>
      <sz val="15"/>
      <name val="黑体"/>
      <family val="3"/>
      <charset val="134"/>
    </font>
    <font>
      <b/>
      <sz val="15.5"/>
      <name val="黑体"/>
      <family val="3"/>
      <charset val="134"/>
    </font>
    <font>
      <b/>
      <sz val="20"/>
      <name val="黑体"/>
      <family val="3"/>
      <charset val="134"/>
    </font>
    <font>
      <b/>
      <sz val="24"/>
      <name val="黑体"/>
      <family val="3"/>
      <charset val="134"/>
    </font>
    <font>
      <b/>
      <sz val="18"/>
      <name val="Times New Roman"/>
      <family val="1"/>
    </font>
    <font>
      <b/>
      <sz val="12"/>
      <name val="Times New Roman"/>
      <family val="1"/>
    </font>
    <font>
      <sz val="14"/>
      <name val="仿宋_GB2312"/>
      <family val="3"/>
      <charset val="134"/>
    </font>
    <font>
      <sz val="12"/>
      <name val="宋体"/>
      <family val="3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15">
    <xf numFmtId="0" fontId="0" fillId="0" borderId="0"/>
    <xf numFmtId="0" fontId="104" fillId="0" borderId="0" applyNumberFormat="0" applyFont="0" applyFill="0" applyBorder="0" applyAlignment="0"/>
    <xf numFmtId="0" fontId="5" fillId="0" borderId="0"/>
    <xf numFmtId="0" fontId="5" fillId="0" borderId="0"/>
    <xf numFmtId="0" fontId="20" fillId="0" borderId="0">
      <alignment vertical="top"/>
    </xf>
    <xf numFmtId="0" fontId="20" fillId="0" borderId="0">
      <alignment vertical="top"/>
    </xf>
    <xf numFmtId="0" fontId="21" fillId="0" borderId="0"/>
    <xf numFmtId="0" fontId="51" fillId="0" borderId="0"/>
    <xf numFmtId="49" fontId="104" fillId="0" borderId="0" applyFont="0" applyFill="0" applyBorder="0" applyAlignment="0" applyProtection="0"/>
    <xf numFmtId="0" fontId="5" fillId="0" borderId="0"/>
    <xf numFmtId="0" fontId="104" fillId="0" borderId="0"/>
    <xf numFmtId="0" fontId="104" fillId="0" borderId="0"/>
    <xf numFmtId="0" fontId="20" fillId="0" borderId="0">
      <alignment vertical="top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5" fillId="0" borderId="0"/>
    <xf numFmtId="0" fontId="20" fillId="0" borderId="0">
      <alignment vertical="top"/>
    </xf>
    <xf numFmtId="0" fontId="5" fillId="0" borderId="0"/>
    <xf numFmtId="0" fontId="5" fillId="0" borderId="0"/>
    <xf numFmtId="0" fontId="21" fillId="0" borderId="0"/>
    <xf numFmtId="0" fontId="51" fillId="0" borderId="0"/>
    <xf numFmtId="0" fontId="21" fillId="0" borderId="0"/>
    <xf numFmtId="0" fontId="21" fillId="0" borderId="0"/>
    <xf numFmtId="0" fontId="5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06" fillId="2" borderId="0" applyNumberFormat="0" applyBorder="0" applyAlignment="0" applyProtection="0">
      <alignment vertical="center"/>
    </xf>
    <xf numFmtId="0" fontId="106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06" fillId="3" borderId="0" applyNumberFormat="0" applyBorder="0" applyAlignment="0" applyProtection="0">
      <alignment vertical="center"/>
    </xf>
    <xf numFmtId="0" fontId="106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6" fillId="5" borderId="0" applyNumberFormat="0" applyBorder="0" applyAlignment="0" applyProtection="0">
      <alignment vertical="center"/>
    </xf>
    <xf numFmtId="0" fontId="106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6" fillId="6" borderId="0" applyNumberFormat="0" applyBorder="0" applyAlignment="0" applyProtection="0">
      <alignment vertical="center"/>
    </xf>
    <xf numFmtId="0" fontId="106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9" fillId="0" borderId="0">
      <protection locked="0"/>
    </xf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5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06" fillId="10" borderId="0" applyNumberFormat="0" applyBorder="0" applyAlignment="0" applyProtection="0">
      <alignment vertical="center"/>
    </xf>
    <xf numFmtId="0" fontId="106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06" fillId="11" borderId="0" applyNumberFormat="0" applyBorder="0" applyAlignment="0" applyProtection="0">
      <alignment vertical="center"/>
    </xf>
    <xf numFmtId="0" fontId="106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6" fillId="5" borderId="0" applyNumberFormat="0" applyBorder="0" applyAlignment="0" applyProtection="0">
      <alignment vertical="center"/>
    </xf>
    <xf numFmtId="0" fontId="106" fillId="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06" fillId="10" borderId="0" applyNumberFormat="0" applyBorder="0" applyAlignment="0" applyProtection="0">
      <alignment vertical="center"/>
    </xf>
    <xf numFmtId="0" fontId="106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6" fillId="13" borderId="0" applyNumberFormat="0" applyBorder="0" applyAlignment="0" applyProtection="0">
      <alignment vertical="center"/>
    </xf>
    <xf numFmtId="0" fontId="106" fillId="13" borderId="0" applyNumberFormat="0" applyBorder="0" applyAlignment="0" applyProtection="0">
      <alignment vertical="center"/>
    </xf>
    <xf numFmtId="0" fontId="41" fillId="16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55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2" fillId="16" borderId="0" applyNumberFormat="0" applyBorder="0" applyAlignment="0" applyProtection="0">
      <alignment vertical="center"/>
    </xf>
    <xf numFmtId="0" fontId="122" fillId="16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2" fillId="11" borderId="0" applyNumberFormat="0" applyBorder="0" applyAlignment="0" applyProtection="0">
      <alignment vertical="center"/>
    </xf>
    <xf numFmtId="0" fontId="122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2" fillId="12" borderId="0" applyNumberFormat="0" applyBorder="0" applyAlignment="0" applyProtection="0">
      <alignment vertical="center"/>
    </xf>
    <xf numFmtId="0" fontId="122" fillId="12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2" fillId="17" borderId="0" applyNumberFormat="0" applyBorder="0" applyAlignment="0" applyProtection="0">
      <alignment vertical="center"/>
    </xf>
    <xf numFmtId="0" fontId="122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2" fillId="18" borderId="0" applyNumberFormat="0" applyBorder="0" applyAlignment="0" applyProtection="0">
      <alignment vertical="center"/>
    </xf>
    <xf numFmtId="0" fontId="122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2" fillId="19" borderId="0" applyNumberFormat="0" applyBorder="0" applyAlignment="0" applyProtection="0">
      <alignment vertical="center"/>
    </xf>
    <xf numFmtId="0" fontId="122" fillId="19" borderId="0" applyNumberFormat="0" applyBorder="0" applyAlignment="0" applyProtection="0">
      <alignment vertical="center"/>
    </xf>
    <xf numFmtId="0" fontId="21" fillId="0" borderId="0">
      <protection locked="0"/>
    </xf>
    <xf numFmtId="0" fontId="41" fillId="21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130" fillId="10" borderId="0" applyNumberFormat="0" applyBorder="0" applyAlignment="0" applyProtection="0"/>
    <xf numFmtId="0" fontId="130" fillId="10" borderId="0" applyNumberFormat="0" applyBorder="0" applyAlignment="0" applyProtection="0"/>
    <xf numFmtId="0" fontId="24" fillId="22" borderId="0" applyNumberFormat="0" applyBorder="0" applyAlignment="0" applyProtection="0"/>
    <xf numFmtId="0" fontId="41" fillId="23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24" fillId="25" borderId="0" applyNumberFormat="0" applyBorder="0" applyAlignment="0" applyProtection="0"/>
    <xf numFmtId="0" fontId="41" fillId="20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24" fillId="24" borderId="0" applyNumberFormat="0" applyBorder="0" applyAlignment="0" applyProtection="0"/>
    <xf numFmtId="0" fontId="41" fillId="17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24" fillId="22" borderId="0" applyNumberFormat="0" applyBorder="0" applyAlignment="0" applyProtection="0"/>
    <xf numFmtId="0" fontId="41" fillId="18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130" fillId="10" borderId="0" applyNumberFormat="0" applyBorder="0" applyAlignment="0" applyProtection="0"/>
    <xf numFmtId="0" fontId="130" fillId="10" borderId="0" applyNumberFormat="0" applyBorder="0" applyAlignment="0" applyProtection="0"/>
    <xf numFmtId="0" fontId="24" fillId="18" borderId="0" applyNumberFormat="0" applyBorder="0" applyAlignment="0" applyProtection="0"/>
    <xf numFmtId="0" fontId="41" fillId="26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131" fillId="7" borderId="0" applyNumberFormat="0" applyBorder="0" applyAlignment="0" applyProtection="0"/>
    <xf numFmtId="0" fontId="131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130" fillId="7" borderId="0" applyNumberFormat="0" applyBorder="0" applyAlignment="0" applyProtection="0"/>
    <xf numFmtId="0" fontId="130" fillId="7" borderId="0" applyNumberFormat="0" applyBorder="0" applyAlignment="0" applyProtection="0"/>
    <xf numFmtId="0" fontId="24" fillId="19" borderId="0" applyNumberFormat="0" applyBorder="0" applyAlignment="0" applyProtection="0"/>
    <xf numFmtId="0" fontId="32" fillId="0" borderId="0">
      <alignment horizontal="center" wrapText="1"/>
      <protection locked="0"/>
    </xf>
    <xf numFmtId="0" fontId="59" fillId="3" borderId="0" applyNumberFormat="0" applyBorder="0" applyAlignment="0" applyProtection="0"/>
    <xf numFmtId="3" fontId="56" fillId="0" borderId="0"/>
    <xf numFmtId="189" fontId="76" fillId="0" borderId="1" applyAlignment="0" applyProtection="0"/>
    <xf numFmtId="183" fontId="20" fillId="0" borderId="0" applyFill="0" applyBorder="0" applyAlignment="0"/>
    <xf numFmtId="0" fontId="58" fillId="14" borderId="2" applyNumberFormat="0" applyAlignment="0" applyProtection="0"/>
    <xf numFmtId="0" fontId="70" fillId="24" borderId="3" applyNumberFormat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86" fontId="47" fillId="0" borderId="0"/>
    <xf numFmtId="176" fontId="104" fillId="0" borderId="0" applyFont="0" applyFill="0" applyBorder="0" applyAlignment="0" applyProtection="0"/>
    <xf numFmtId="182" fontId="9" fillId="0" borderId="0"/>
    <xf numFmtId="180" fontId="104" fillId="0" borderId="0" applyFont="0" applyFill="0" applyBorder="0" applyAlignment="0" applyProtection="0"/>
    <xf numFmtId="185" fontId="104" fillId="0" borderId="0" applyFont="0" applyFill="0" applyBorder="0" applyAlignment="0" applyProtection="0"/>
    <xf numFmtId="187" fontId="47" fillId="0" borderId="0"/>
    <xf numFmtId="0" fontId="63" fillId="0" borderId="0" applyProtection="0"/>
    <xf numFmtId="41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8" fontId="47" fillId="0" borderId="0"/>
    <xf numFmtId="0" fontId="84" fillId="0" borderId="0" applyNumberFormat="0" applyFill="0" applyBorder="0" applyAlignment="0" applyProtection="0"/>
    <xf numFmtId="0" fontId="104" fillId="0" borderId="0"/>
    <xf numFmtId="0" fontId="104" fillId="0" borderId="0"/>
    <xf numFmtId="2" fontId="63" fillId="0" borderId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57" fillId="4" borderId="0" applyNumberFormat="0" applyBorder="0" applyAlignment="0" applyProtection="0"/>
    <xf numFmtId="0" fontId="46" fillId="14" borderId="0" applyNumberFormat="0" applyBorder="0" applyAlignment="0" applyProtection="0"/>
    <xf numFmtId="0" fontId="19" fillId="0" borderId="4" applyNumberFormat="0" applyAlignment="0" applyProtection="0">
      <alignment horizontal="left" vertical="center"/>
    </xf>
    <xf numFmtId="0" fontId="19" fillId="0" borderId="5">
      <alignment horizontal="left" vertical="center"/>
    </xf>
    <xf numFmtId="0" fontId="48" fillId="0" borderId="6" applyNumberFormat="0" applyFill="0" applyAlignment="0" applyProtection="0"/>
    <xf numFmtId="0" fontId="50" fillId="0" borderId="7" applyNumberFormat="0" applyFill="0" applyAlignment="0" applyProtection="0"/>
    <xf numFmtId="0" fontId="45" fillId="0" borderId="8" applyNumberFormat="0" applyFill="0" applyAlignment="0" applyProtection="0"/>
    <xf numFmtId="0" fontId="45" fillId="0" borderId="0" applyNumberFormat="0" applyFill="0" applyBorder="0" applyAlignment="0" applyProtection="0"/>
    <xf numFmtId="0" fontId="74" fillId="0" borderId="0" applyProtection="0"/>
    <xf numFmtId="0" fontId="19" fillId="0" borderId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16" fillId="7" borderId="2" applyNumberFormat="0" applyAlignment="0" applyProtection="0"/>
    <xf numFmtId="0" fontId="46" fillId="8" borderId="9" applyNumberFormat="0" applyBorder="0" applyAlignment="0" applyProtection="0"/>
    <xf numFmtId="191" fontId="86" fillId="27" borderId="0"/>
    <xf numFmtId="0" fontId="27" fillId="7" borderId="2" applyNumberFormat="0" applyAlignment="0" applyProtection="0">
      <alignment vertical="center"/>
    </xf>
    <xf numFmtId="0" fontId="80" fillId="0" borderId="10" applyNumberFormat="0" applyFill="0" applyAlignment="0" applyProtection="0"/>
    <xf numFmtId="191" fontId="77" fillId="28" borderId="0"/>
    <xf numFmtId="38" fontId="104" fillId="0" borderId="0" applyFont="0" applyFill="0" applyBorder="0" applyAlignment="0" applyProtection="0"/>
    <xf numFmtId="40" fontId="104" fillId="0" borderId="0" applyFont="0" applyFill="0" applyBorder="0" applyAlignment="0" applyProtection="0"/>
    <xf numFmtId="184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195" fontId="104" fillId="0" borderId="0" applyFont="0" applyFill="0" applyBorder="0" applyAlignment="0" applyProtection="0"/>
    <xf numFmtId="196" fontId="104" fillId="0" borderId="0" applyFont="0" applyFill="0" applyBorder="0" applyAlignment="0" applyProtection="0"/>
    <xf numFmtId="181" fontId="104" fillId="0" borderId="0" applyFont="0" applyFill="0" applyBorder="0" applyAlignment="0" applyProtection="0"/>
    <xf numFmtId="184" fontId="104" fillId="0" borderId="0" applyFont="0" applyFill="0" applyBorder="0" applyAlignment="0" applyProtection="0"/>
    <xf numFmtId="0" fontId="65" fillId="15" borderId="0" applyNumberFormat="0" applyBorder="0" applyAlignment="0" applyProtection="0"/>
    <xf numFmtId="0" fontId="47" fillId="0" borderId="0"/>
    <xf numFmtId="37" fontId="49" fillId="0" borderId="0"/>
    <xf numFmtId="0" fontId="78" fillId="0" borderId="0"/>
    <xf numFmtId="0" fontId="86" fillId="0" borderId="0"/>
    <xf numFmtId="0" fontId="60" fillId="0" borderId="0"/>
    <xf numFmtId="0" fontId="21" fillId="0" borderId="0"/>
    <xf numFmtId="0" fontId="104" fillId="9" borderId="11" applyNumberFormat="0" applyFont="0" applyAlignment="0" applyProtection="0"/>
    <xf numFmtId="0" fontId="104" fillId="9" borderId="11" applyNumberFormat="0" applyFont="0" applyAlignment="0" applyProtection="0"/>
    <xf numFmtId="0" fontId="82" fillId="14" borderId="12" applyNumberFormat="0" applyAlignment="0" applyProtection="0"/>
    <xf numFmtId="14" fontId="32" fillId="0" borderId="0">
      <alignment horizontal="center" wrapText="1"/>
      <protection locked="0"/>
    </xf>
    <xf numFmtId="10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13" fontId="104" fillId="0" borderId="0" applyFont="0" applyFill="0" applyProtection="0"/>
    <xf numFmtId="0" fontId="104" fillId="0" borderId="0" applyNumberFormat="0" applyFont="0" applyFill="0" applyBorder="0" applyAlignment="0" applyProtection="0">
      <alignment horizontal="left"/>
    </xf>
    <xf numFmtId="15" fontId="104" fillId="0" borderId="0" applyFont="0" applyFill="0" applyBorder="0" applyAlignment="0" applyProtection="0"/>
    <xf numFmtId="4" fontId="104" fillId="0" borderId="0" applyFont="0" applyFill="0" applyBorder="0" applyAlignment="0" applyProtection="0"/>
    <xf numFmtId="0" fontId="76" fillId="0" borderId="13">
      <alignment horizontal="center"/>
    </xf>
    <xf numFmtId="3" fontId="104" fillId="0" borderId="0" applyFont="0" applyFill="0" applyBorder="0" applyAlignment="0" applyProtection="0"/>
    <xf numFmtId="0" fontId="104" fillId="29" borderId="0" applyNumberFormat="0" applyFont="0" applyBorder="0" applyAlignment="0" applyProtection="0"/>
    <xf numFmtId="3" fontId="18" fillId="0" borderId="0"/>
    <xf numFmtId="0" fontId="104" fillId="0" borderId="0" applyNumberFormat="0" applyFill="0" applyBorder="0" applyAlignment="0" applyProtection="0"/>
    <xf numFmtId="0" fontId="26" fillId="0" borderId="0"/>
    <xf numFmtId="0" fontId="26" fillId="0" borderId="0"/>
    <xf numFmtId="0" fontId="106" fillId="0" borderId="0"/>
    <xf numFmtId="0" fontId="106" fillId="0" borderId="0"/>
    <xf numFmtId="0" fontId="52" fillId="30" borderId="14">
      <protection locked="0"/>
    </xf>
    <xf numFmtId="0" fontId="83" fillId="0" borderId="0"/>
    <xf numFmtId="0" fontId="5" fillId="0" borderId="0"/>
    <xf numFmtId="0" fontId="52" fillId="30" borderId="14">
      <protection locked="0"/>
    </xf>
    <xf numFmtId="0" fontId="52" fillId="30" borderId="14">
      <protection locked="0"/>
    </xf>
    <xf numFmtId="0" fontId="71" fillId="0" borderId="0" applyNumberFormat="0" applyFill="0" applyBorder="0" applyAlignment="0" applyProtection="0"/>
    <xf numFmtId="0" fontId="87" fillId="0" borderId="15" applyNumberFormat="0" applyFill="0" applyAlignment="0" applyProtection="0"/>
    <xf numFmtId="178" fontId="104" fillId="0" borderId="0" applyFont="0" applyFill="0" applyBorder="0" applyAlignment="0" applyProtection="0"/>
    <xf numFmtId="194" fontId="104" fillId="0" borderId="0" applyFont="0" applyFill="0" applyBorder="0" applyAlignment="0" applyProtection="0"/>
    <xf numFmtId="192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0" fontId="89" fillId="0" borderId="0" applyNumberForma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104" fillId="0" borderId="0" applyFont="0" applyFill="0" applyBorder="0" applyAlignment="0" applyProtection="0">
      <alignment vertical="center"/>
    </xf>
    <xf numFmtId="9" fontId="104" fillId="0" borderId="0" applyFont="0" applyFill="0" applyBorder="0" applyAlignment="0" applyProtection="0">
      <alignment vertical="center"/>
    </xf>
    <xf numFmtId="190" fontId="104" fillId="0" borderId="0" applyFont="0" applyFill="0" applyBorder="0" applyAlignment="0" applyProtection="0"/>
    <xf numFmtId="197" fontId="104" fillId="0" borderId="0" applyFont="0" applyFill="0" applyBorder="0" applyAlignment="0" applyProtection="0"/>
    <xf numFmtId="0" fontId="9" fillId="0" borderId="16" applyNumberFormat="0" applyFill="0" applyProtection="0">
      <alignment horizontal="right"/>
    </xf>
    <xf numFmtId="0" fontId="90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136" fillId="0" borderId="6" applyNumberFormat="0" applyFill="0" applyAlignment="0" applyProtection="0">
      <alignment vertical="center"/>
    </xf>
    <xf numFmtId="0" fontId="136" fillId="0" borderId="6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137" fillId="0" borderId="7" applyNumberFormat="0" applyFill="0" applyAlignment="0" applyProtection="0">
      <alignment vertical="center"/>
    </xf>
    <xf numFmtId="0" fontId="137" fillId="0" borderId="7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4" fillId="0" borderId="8" applyNumberFormat="0" applyFill="0" applyAlignment="0" applyProtection="0">
      <alignment vertical="center"/>
    </xf>
    <xf numFmtId="0" fontId="134" fillId="0" borderId="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68" fillId="0" borderId="16" applyNumberFormat="0" applyFill="0" applyProtection="0">
      <alignment horizontal="center"/>
    </xf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2" fillId="0" borderId="17" applyNumberFormat="0" applyFill="0" applyProtection="0">
      <alignment horizont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44" fillId="5" borderId="0" applyNumberFormat="0" applyBorder="0" applyAlignment="0" applyProtection="0">
      <alignment vertical="center"/>
    </xf>
    <xf numFmtId="0" fontId="14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44" fillId="5" borderId="0" applyNumberFormat="0" applyBorder="0" applyAlignment="0" applyProtection="0">
      <alignment vertical="center"/>
    </xf>
    <xf numFmtId="0" fontId="144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44" fillId="5" borderId="0" applyNumberFormat="0" applyBorder="0" applyAlignment="0" applyProtection="0">
      <alignment vertical="center"/>
    </xf>
    <xf numFmtId="0" fontId="14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44" fillId="5" borderId="0" applyNumberFormat="0" applyBorder="0" applyAlignment="0" applyProtection="0">
      <alignment vertical="center"/>
    </xf>
    <xf numFmtId="0" fontId="14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146" fillId="3" borderId="0" applyNumberFormat="0" applyBorder="0" applyAlignment="0" applyProtection="0"/>
    <xf numFmtId="0" fontId="146" fillId="3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44" fillId="3" borderId="0" applyNumberFormat="0" applyBorder="0" applyAlignment="0" applyProtection="0">
      <alignment vertical="center"/>
    </xf>
    <xf numFmtId="0" fontId="14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44" fillId="3" borderId="0" applyNumberFormat="0" applyBorder="0" applyAlignment="0" applyProtection="0">
      <alignment vertical="center"/>
    </xf>
    <xf numFmtId="0" fontId="144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146" fillId="3" borderId="0" applyNumberFormat="0" applyBorder="0" applyAlignment="0" applyProtection="0"/>
    <xf numFmtId="0" fontId="146" fillId="3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144" fillId="5" borderId="0" applyNumberFormat="0" applyBorder="0" applyAlignment="0" applyProtection="0">
      <alignment vertical="center"/>
    </xf>
    <xf numFmtId="0" fontId="144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146" fillId="3" borderId="0" applyNumberFormat="0" applyBorder="0" applyAlignment="0" applyProtection="0"/>
    <xf numFmtId="0" fontId="146" fillId="3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26" fillId="0" borderId="0">
      <alignment vertical="center"/>
    </xf>
    <xf numFmtId="0" fontId="106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9" fillId="0" borderId="0"/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/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9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26" fillId="0" borderId="0">
      <alignment vertical="center"/>
    </xf>
    <xf numFmtId="0" fontId="2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9" fillId="0" borderId="0"/>
    <xf numFmtId="0" fontId="26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/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104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Protection="0">
      <alignment vertical="center"/>
    </xf>
    <xf numFmtId="0" fontId="123" fillId="4" borderId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27" fillId="4" borderId="0" applyNumberFormat="0" applyBorder="0" applyAlignment="0" applyProtection="0"/>
    <xf numFmtId="0" fontId="127" fillId="4" borderId="0" applyNumberFormat="0" applyBorder="0" applyAlignment="0" applyProtection="0"/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47" fillId="4" borderId="0" applyNumberFormat="0" applyBorder="0" applyAlignment="0" applyProtection="0">
      <alignment vertical="center"/>
    </xf>
    <xf numFmtId="0" fontId="14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45" fillId="6" borderId="0" applyNumberFormat="0" applyBorder="0" applyAlignment="0" applyProtection="0">
      <alignment vertical="center"/>
    </xf>
    <xf numFmtId="0" fontId="145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27" fillId="4" borderId="0" applyNumberFormat="0" applyBorder="0" applyAlignment="0" applyProtection="0"/>
    <xf numFmtId="0" fontId="127" fillId="4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45" fillId="6" borderId="0" applyNumberFormat="0" applyBorder="0" applyAlignment="0" applyProtection="0">
      <alignment vertical="center"/>
    </xf>
    <xf numFmtId="0" fontId="145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45" fillId="6" borderId="0" applyNumberFormat="0" applyBorder="0" applyAlignment="0" applyProtection="0">
      <alignment vertical="center"/>
    </xf>
    <xf numFmtId="0" fontId="145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27" fillId="4" borderId="0" applyNumberFormat="0" applyBorder="0" applyAlignment="0" applyProtection="0"/>
    <xf numFmtId="0" fontId="127" fillId="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147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69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143" fillId="0" borderId="15" applyNumberFormat="0" applyFill="0" applyAlignment="0" applyProtection="0">
      <alignment vertical="center"/>
    </xf>
    <xf numFmtId="0" fontId="143" fillId="0" borderId="15" applyNumberFormat="0" applyFill="0" applyAlignment="0" applyProtection="0">
      <alignment vertical="center"/>
    </xf>
    <xf numFmtId="44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180" fontId="104" fillId="0" borderId="0" applyFont="0" applyFill="0" applyBorder="0" applyAlignment="0" applyProtection="0"/>
    <xf numFmtId="198" fontId="104" fillId="0" borderId="0" applyFont="0" applyFill="0" applyBorder="0" applyAlignment="0" applyProtection="0"/>
    <xf numFmtId="0" fontId="96" fillId="14" borderId="2" applyNumberFormat="0" applyAlignment="0" applyProtection="0">
      <alignment vertical="center"/>
    </xf>
    <xf numFmtId="0" fontId="39" fillId="14" borderId="2" applyNumberFormat="0" applyAlignment="0" applyProtection="0">
      <alignment vertical="center"/>
    </xf>
    <xf numFmtId="0" fontId="39" fillId="14" borderId="2" applyNumberFormat="0" applyAlignment="0" applyProtection="0">
      <alignment vertical="center"/>
    </xf>
    <xf numFmtId="0" fontId="139" fillId="14" borderId="2" applyNumberFormat="0" applyAlignment="0" applyProtection="0">
      <alignment vertical="center"/>
    </xf>
    <xf numFmtId="0" fontId="139" fillId="14" borderId="2" applyNumberFormat="0" applyAlignment="0" applyProtection="0">
      <alignment vertical="center"/>
    </xf>
    <xf numFmtId="0" fontId="97" fillId="24" borderId="3" applyNumberFormat="0" applyAlignment="0" applyProtection="0">
      <alignment vertical="center"/>
    </xf>
    <xf numFmtId="0" fontId="43" fillId="24" borderId="3" applyNumberFormat="0" applyAlignment="0" applyProtection="0">
      <alignment vertical="center"/>
    </xf>
    <xf numFmtId="0" fontId="43" fillId="24" borderId="3" applyNumberFormat="0" applyAlignment="0" applyProtection="0">
      <alignment vertical="center"/>
    </xf>
    <xf numFmtId="0" fontId="142" fillId="24" borderId="3" applyNumberFormat="0" applyAlignment="0" applyProtection="0">
      <alignment vertical="center"/>
    </xf>
    <xf numFmtId="0" fontId="142" fillId="24" borderId="3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2" fillId="0" borderId="17" applyNumberFormat="0" applyFill="0" applyProtection="0">
      <alignment horizontal="left"/>
    </xf>
    <xf numFmtId="0" fontId="6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9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6" fillId="0" borderId="10" applyNumberFormat="0" applyFill="0" applyAlignment="0" applyProtection="0">
      <alignment vertical="center"/>
    </xf>
    <xf numFmtId="0" fontId="126" fillId="0" borderId="10" applyNumberFormat="0" applyFill="0" applyAlignment="0" applyProtection="0">
      <alignment vertical="center"/>
    </xf>
    <xf numFmtId="200" fontId="104" fillId="0" borderId="0" applyFont="0" applyFill="0" applyBorder="0" applyAlignment="0" applyProtection="0"/>
    <xf numFmtId="199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201" fontId="104" fillId="0" borderId="0" applyFont="0" applyFill="0" applyBorder="0" applyAlignment="0" applyProtection="0"/>
    <xf numFmtId="0" fontId="47" fillId="0" borderId="0"/>
    <xf numFmtId="41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>
      <alignment vertical="center"/>
    </xf>
    <xf numFmtId="43" fontId="104" fillId="0" borderId="0" applyFont="0" applyFill="0" applyBorder="0" applyAlignment="0" applyProtection="0"/>
    <xf numFmtId="41" fontId="10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0" fontId="99" fillId="0" borderId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2" borderId="0" applyNumberFormat="0" applyBorder="0" applyAlignment="0" applyProtection="0"/>
    <xf numFmtId="0" fontId="94" fillId="32" borderId="0" applyNumberFormat="0" applyBorder="0" applyAlignment="0" applyProtection="0"/>
    <xf numFmtId="0" fontId="94" fillId="33" borderId="0" applyNumberFormat="0" applyBorder="0" applyAlignment="0" applyProtection="0"/>
    <xf numFmtId="0" fontId="94" fillId="33" borderId="0" applyNumberFormat="0" applyBorder="0" applyAlignment="0" applyProtection="0"/>
    <xf numFmtId="0" fontId="55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2" fillId="21" borderId="0" applyNumberFormat="0" applyBorder="0" applyAlignment="0" applyProtection="0">
      <alignment vertical="center"/>
    </xf>
    <xf numFmtId="0" fontId="122" fillId="21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2" fillId="23" borderId="0" applyNumberFormat="0" applyBorder="0" applyAlignment="0" applyProtection="0">
      <alignment vertical="center"/>
    </xf>
    <xf numFmtId="0" fontId="122" fillId="23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2" fillId="20" borderId="0" applyNumberFormat="0" applyBorder="0" applyAlignment="0" applyProtection="0">
      <alignment vertical="center"/>
    </xf>
    <xf numFmtId="0" fontId="122" fillId="2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2" fillId="17" borderId="0" applyNumberFormat="0" applyBorder="0" applyAlignment="0" applyProtection="0">
      <alignment vertical="center"/>
    </xf>
    <xf numFmtId="0" fontId="122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2" fillId="18" borderId="0" applyNumberFormat="0" applyBorder="0" applyAlignment="0" applyProtection="0">
      <alignment vertical="center"/>
    </xf>
    <xf numFmtId="0" fontId="122" fillId="18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2" fillId="26" borderId="0" applyNumberFormat="0" applyBorder="0" applyAlignment="0" applyProtection="0">
      <alignment vertical="center"/>
    </xf>
    <xf numFmtId="0" fontId="122" fillId="26" borderId="0" applyNumberFormat="0" applyBorder="0" applyAlignment="0" applyProtection="0">
      <alignment vertical="center"/>
    </xf>
    <xf numFmtId="179" fontId="9" fillId="0" borderId="17" applyFill="0" applyProtection="0">
      <alignment horizontal="right"/>
    </xf>
    <xf numFmtId="0" fontId="9" fillId="0" borderId="16" applyNumberFormat="0" applyFill="0" applyProtection="0">
      <alignment horizontal="left"/>
    </xf>
    <xf numFmtId="0" fontId="100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41" fillId="15" borderId="0" applyNumberFormat="0" applyBorder="0" applyAlignment="0" applyProtection="0">
      <alignment vertical="center"/>
    </xf>
    <xf numFmtId="0" fontId="141" fillId="15" borderId="0" applyNumberFormat="0" applyBorder="0" applyAlignment="0" applyProtection="0">
      <alignment vertical="center"/>
    </xf>
    <xf numFmtId="0" fontId="101" fillId="14" borderId="12" applyNumberFormat="0" applyAlignment="0" applyProtection="0">
      <alignment vertical="center"/>
    </xf>
    <xf numFmtId="0" fontId="40" fillId="14" borderId="12" applyNumberFormat="0" applyAlignment="0" applyProtection="0">
      <alignment vertical="center"/>
    </xf>
    <xf numFmtId="0" fontId="40" fillId="14" borderId="12" applyNumberFormat="0" applyAlignment="0" applyProtection="0">
      <alignment vertical="center"/>
    </xf>
    <xf numFmtId="0" fontId="140" fillId="14" borderId="12" applyNumberFormat="0" applyAlignment="0" applyProtection="0">
      <alignment vertical="center"/>
    </xf>
    <xf numFmtId="0" fontId="140" fillId="14" borderId="12" applyNumberFormat="0" applyAlignment="0" applyProtection="0">
      <alignment vertical="center"/>
    </xf>
    <xf numFmtId="0" fontId="92" fillId="7" borderId="2" applyNumberFormat="0" applyAlignment="0" applyProtection="0">
      <alignment vertical="center"/>
    </xf>
    <xf numFmtId="0" fontId="27" fillId="7" borderId="2" applyNumberFormat="0" applyAlignment="0" applyProtection="0">
      <alignment vertical="center"/>
    </xf>
    <xf numFmtId="0" fontId="27" fillId="7" borderId="2" applyNumberFormat="0" applyAlignment="0" applyProtection="0">
      <alignment vertical="center"/>
    </xf>
    <xf numFmtId="0" fontId="132" fillId="7" borderId="2" applyNumberFormat="0" applyAlignment="0" applyProtection="0">
      <alignment vertical="center"/>
    </xf>
    <xf numFmtId="0" fontId="132" fillId="7" borderId="2" applyNumberFormat="0" applyAlignment="0" applyProtection="0">
      <alignment vertical="center"/>
    </xf>
    <xf numFmtId="1" fontId="9" fillId="0" borderId="17" applyFill="0" applyProtection="0">
      <alignment horizontal="center"/>
    </xf>
    <xf numFmtId="1" fontId="4" fillId="0" borderId="9">
      <alignment vertical="center"/>
      <protection locked="0"/>
    </xf>
    <xf numFmtId="1" fontId="4" fillId="0" borderId="9">
      <alignment vertical="center"/>
      <protection locked="0"/>
    </xf>
    <xf numFmtId="1" fontId="107" fillId="0" borderId="9">
      <alignment vertical="center"/>
      <protection locked="0"/>
    </xf>
    <xf numFmtId="1" fontId="107" fillId="0" borderId="9">
      <alignment vertical="center"/>
      <protection locked="0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2" fillId="0" borderId="0"/>
    <xf numFmtId="202" fontId="4" fillId="0" borderId="9">
      <alignment vertical="center"/>
      <protection locked="0"/>
    </xf>
    <xf numFmtId="202" fontId="4" fillId="0" borderId="9">
      <alignment vertical="center"/>
      <protection locked="0"/>
    </xf>
    <xf numFmtId="202" fontId="107" fillId="0" borderId="9">
      <alignment vertical="center"/>
      <protection locked="0"/>
    </xf>
    <xf numFmtId="202" fontId="107" fillId="0" borderId="9">
      <alignment vertical="center"/>
      <protection locked="0"/>
    </xf>
    <xf numFmtId="0" fontId="5" fillId="0" borderId="0"/>
    <xf numFmtId="0" fontId="66" fillId="0" borderId="0"/>
    <xf numFmtId="0" fontId="103" fillId="0" borderId="0"/>
    <xf numFmtId="43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0" fontId="104" fillId="9" borderId="11" applyNumberFormat="0" applyFont="0" applyAlignment="0" applyProtection="0">
      <alignment vertical="center"/>
    </xf>
    <xf numFmtId="0" fontId="104" fillId="9" borderId="11" applyNumberFormat="0" applyFont="0" applyAlignment="0" applyProtection="0">
      <alignment vertical="center"/>
    </xf>
    <xf numFmtId="0" fontId="104" fillId="9" borderId="11" applyNumberFormat="0" applyFont="0" applyAlignment="0" applyProtection="0">
      <alignment vertical="center"/>
    </xf>
    <xf numFmtId="0" fontId="104" fillId="9" borderId="11" applyNumberFormat="0" applyFont="0" applyAlignment="0" applyProtection="0">
      <alignment vertical="center"/>
    </xf>
    <xf numFmtId="0" fontId="104" fillId="9" borderId="11" applyNumberFormat="0" applyFont="0" applyAlignment="0" applyProtection="0">
      <alignment vertical="center"/>
    </xf>
    <xf numFmtId="38" fontId="104" fillId="0" borderId="0" applyFont="0" applyFill="0" applyBorder="0" applyAlignment="0" applyProtection="0"/>
    <xf numFmtId="40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88" fillId="0" borderId="0"/>
  </cellStyleXfs>
  <cellXfs count="273">
    <xf numFmtId="0" fontId="0" fillId="0" borderId="0" xfId="0"/>
    <xf numFmtId="0" fontId="107" fillId="0" borderId="0" xfId="0" applyFont="1" applyAlignment="1">
      <alignment vertical="center"/>
    </xf>
    <xf numFmtId="0" fontId="108" fillId="0" borderId="0" xfId="0" applyFont="1" applyAlignment="1">
      <alignment vertical="center"/>
    </xf>
    <xf numFmtId="0" fontId="109" fillId="0" borderId="0" xfId="0" applyFont="1" applyAlignment="1">
      <alignment vertical="center"/>
    </xf>
    <xf numFmtId="203" fontId="109" fillId="0" borderId="0" xfId="0" applyNumberFormat="1" applyFont="1" applyAlignment="1">
      <alignment horizontal="center" vertical="center"/>
    </xf>
    <xf numFmtId="203" fontId="108" fillId="0" borderId="0" xfId="0" applyNumberFormat="1" applyFont="1" applyAlignment="1">
      <alignment horizontal="center" vertical="center"/>
    </xf>
    <xf numFmtId="0" fontId="108" fillId="0" borderId="18" xfId="0" applyFont="1" applyBorder="1" applyAlignment="1">
      <alignment horizontal="left" vertical="center"/>
    </xf>
    <xf numFmtId="0" fontId="108" fillId="0" borderId="0" xfId="0" applyFont="1" applyAlignment="1">
      <alignment horizontal="left" vertical="center"/>
    </xf>
    <xf numFmtId="0" fontId="108" fillId="0" borderId="0" xfId="0" applyFont="1" applyAlignment="1">
      <alignment horizontal="right" vertical="center"/>
    </xf>
    <xf numFmtId="203" fontId="108" fillId="0" borderId="9" xfId="793" applyNumberFormat="1" applyFont="1" applyFill="1" applyBorder="1" applyAlignment="1">
      <alignment horizontal="center" vertical="center"/>
    </xf>
    <xf numFmtId="0" fontId="108" fillId="0" borderId="9" xfId="0" applyFont="1" applyBorder="1" applyAlignment="1">
      <alignment horizontal="center" vertical="center"/>
    </xf>
    <xf numFmtId="0" fontId="108" fillId="0" borderId="9" xfId="793" applyFont="1" applyFill="1" applyBorder="1">
      <alignment vertical="center"/>
    </xf>
    <xf numFmtId="0" fontId="108" fillId="0" borderId="9" xfId="0" applyFont="1" applyBorder="1" applyAlignment="1">
      <alignment vertical="center"/>
    </xf>
    <xf numFmtId="0" fontId="110" fillId="0" borderId="9" xfId="793" applyFont="1" applyFill="1" applyBorder="1" applyAlignment="1">
      <alignment horizontal="left" vertical="center" wrapText="1"/>
    </xf>
    <xf numFmtId="0" fontId="110" fillId="0" borderId="9" xfId="793" applyFont="1" applyFill="1" applyBorder="1" applyAlignment="1">
      <alignment horizontal="center" vertical="center"/>
    </xf>
    <xf numFmtId="0" fontId="111" fillId="0" borderId="9" xfId="0" applyFont="1" applyBorder="1" applyAlignment="1">
      <alignment vertical="center"/>
    </xf>
    <xf numFmtId="0" fontId="111" fillId="0" borderId="9" xfId="793" applyFont="1" applyFill="1" applyBorder="1" applyAlignment="1">
      <alignment horizontal="left" vertical="center" wrapText="1"/>
    </xf>
    <xf numFmtId="0" fontId="111" fillId="0" borderId="9" xfId="793" applyFont="1" applyFill="1" applyBorder="1" applyAlignment="1">
      <alignment horizontal="left" vertical="center"/>
    </xf>
    <xf numFmtId="0" fontId="113" fillId="0" borderId="0" xfId="0" applyFont="1" applyAlignment="1">
      <alignment vertical="center"/>
    </xf>
    <xf numFmtId="0" fontId="114" fillId="0" borderId="0" xfId="727" applyFont="1">
      <alignment vertical="center"/>
    </xf>
    <xf numFmtId="0" fontId="113" fillId="0" borderId="0" xfId="0" applyFont="1" applyAlignment="1">
      <alignment horizontal="right" vertical="center"/>
    </xf>
    <xf numFmtId="0" fontId="114" fillId="0" borderId="18" xfId="0" applyFont="1" applyBorder="1" applyAlignment="1">
      <alignment horizontal="left" vertical="center"/>
    </xf>
    <xf numFmtId="0" fontId="114" fillId="0" borderId="9" xfId="0" applyFont="1" applyBorder="1" applyAlignment="1">
      <alignment horizontal="center" vertical="center" wrapText="1"/>
    </xf>
    <xf numFmtId="0" fontId="116" fillId="0" borderId="0" xfId="0" applyFont="1" applyAlignment="1">
      <alignment vertical="center"/>
    </xf>
    <xf numFmtId="0" fontId="114" fillId="0" borderId="0" xfId="0" applyFont="1" applyAlignment="1">
      <alignment vertical="center"/>
    </xf>
    <xf numFmtId="203" fontId="113" fillId="0" borderId="0" xfId="0" applyNumberFormat="1" applyFont="1" applyAlignment="1">
      <alignment vertical="center"/>
    </xf>
    <xf numFmtId="205" fontId="113" fillId="0" borderId="0" xfId="0" applyNumberFormat="1" applyFont="1" applyAlignment="1">
      <alignment vertical="center"/>
    </xf>
    <xf numFmtId="0" fontId="114" fillId="0" borderId="18" xfId="0" applyFont="1" applyBorder="1" applyAlignment="1">
      <alignment vertical="center"/>
    </xf>
    <xf numFmtId="0" fontId="114" fillId="0" borderId="9" xfId="793" applyFont="1" applyFill="1" applyBorder="1" applyAlignment="1">
      <alignment horizontal="center" vertical="center" textRotation="255"/>
    </xf>
    <xf numFmtId="0" fontId="114" fillId="0" borderId="9" xfId="0" applyFont="1" applyBorder="1" applyAlignment="1">
      <alignment horizontal="center" vertical="center"/>
    </xf>
    <xf numFmtId="0" fontId="114" fillId="0" borderId="9" xfId="0" applyFont="1" applyBorder="1" applyAlignment="1">
      <alignment vertical="center"/>
    </xf>
    <xf numFmtId="0" fontId="115" fillId="0" borderId="9" xfId="793" applyFont="1" applyFill="1" applyBorder="1" applyAlignment="1">
      <alignment horizontal="center" vertical="center"/>
    </xf>
    <xf numFmtId="0" fontId="117" fillId="0" borderId="9" xfId="0" applyFont="1" applyBorder="1" applyAlignment="1">
      <alignment vertical="center" wrapText="1"/>
    </xf>
    <xf numFmtId="203" fontId="114" fillId="0" borderId="0" xfId="0" applyNumberFormat="1" applyFont="1" applyAlignment="1">
      <alignment vertical="center"/>
    </xf>
    <xf numFmtId="3" fontId="114" fillId="0" borderId="9" xfId="793" applyNumberFormat="1" applyFont="1" applyFill="1" applyBorder="1" applyAlignment="1">
      <alignment horizontal="right" vertical="center"/>
    </xf>
    <xf numFmtId="0" fontId="115" fillId="0" borderId="9" xfId="793" applyFont="1" applyFill="1" applyBorder="1" applyAlignment="1">
      <alignment horizontal="left" vertical="center"/>
    </xf>
    <xf numFmtId="3" fontId="115" fillId="0" borderId="9" xfId="793" applyNumberFormat="1" applyFont="1" applyFill="1" applyBorder="1" applyAlignment="1">
      <alignment horizontal="right" vertical="center"/>
    </xf>
    <xf numFmtId="0" fontId="117" fillId="0" borderId="9" xfId="0" applyFont="1" applyBorder="1" applyAlignment="1">
      <alignment vertical="center"/>
    </xf>
    <xf numFmtId="0" fontId="116" fillId="0" borderId="0" xfId="727" applyFont="1" applyAlignment="1">
      <alignment horizontal="center" vertical="center"/>
    </xf>
    <xf numFmtId="0" fontId="116" fillId="0" borderId="0" xfId="727" applyFont="1">
      <alignment vertical="center"/>
    </xf>
    <xf numFmtId="0" fontId="113" fillId="0" borderId="0" xfId="727" applyFont="1">
      <alignment vertical="center"/>
    </xf>
    <xf numFmtId="203" fontId="113" fillId="0" borderId="0" xfId="727" applyNumberFormat="1" applyFont="1" applyAlignment="1">
      <alignment horizontal="center" vertical="center"/>
    </xf>
    <xf numFmtId="205" fontId="113" fillId="0" borderId="0" xfId="727" applyNumberFormat="1" applyFont="1" applyAlignment="1">
      <alignment horizontal="center" vertical="center"/>
    </xf>
    <xf numFmtId="203" fontId="114" fillId="0" borderId="0" xfId="727" applyNumberFormat="1" applyFont="1" applyAlignment="1">
      <alignment horizontal="center" vertical="center"/>
    </xf>
    <xf numFmtId="205" fontId="114" fillId="0" borderId="0" xfId="727" applyNumberFormat="1" applyFont="1" applyAlignment="1">
      <alignment horizontal="center" vertical="center"/>
    </xf>
    <xf numFmtId="0" fontId="114" fillId="0" borderId="0" xfId="727" applyFont="1" applyAlignment="1">
      <alignment horizontal="right" vertical="center"/>
    </xf>
    <xf numFmtId="38" fontId="114" fillId="0" borderId="9" xfId="727" applyNumberFormat="1" applyFont="1" applyBorder="1" applyAlignment="1">
      <alignment horizontal="right" vertical="center"/>
    </xf>
    <xf numFmtId="10" fontId="114" fillId="0" borderId="9" xfId="727" applyNumberFormat="1" applyFont="1" applyBorder="1" applyAlignment="1">
      <alignment horizontal="right" vertical="center"/>
    </xf>
    <xf numFmtId="0" fontId="118" fillId="0" borderId="9" xfId="727" applyFont="1" applyBorder="1" applyAlignment="1">
      <alignment vertical="center" wrapText="1"/>
    </xf>
    <xf numFmtId="0" fontId="115" fillId="0" borderId="9" xfId="727" applyFont="1" applyBorder="1">
      <alignment vertical="center"/>
    </xf>
    <xf numFmtId="38" fontId="115" fillId="0" borderId="9" xfId="727" applyNumberFormat="1" applyFont="1" applyBorder="1" applyAlignment="1">
      <alignment horizontal="right" vertical="center"/>
    </xf>
    <xf numFmtId="10" fontId="115" fillId="0" borderId="9" xfId="727" applyNumberFormat="1" applyFont="1" applyBorder="1" applyAlignment="1">
      <alignment horizontal="right" vertical="center"/>
    </xf>
    <xf numFmtId="0" fontId="117" fillId="0" borderId="9" xfId="727" applyFont="1" applyBorder="1" applyAlignment="1">
      <alignment vertical="center" wrapText="1"/>
    </xf>
    <xf numFmtId="4" fontId="113" fillId="0" borderId="0" xfId="727" applyNumberFormat="1" applyFont="1" applyAlignment="1">
      <alignment horizontal="center" vertical="center"/>
    </xf>
    <xf numFmtId="4" fontId="114" fillId="0" borderId="0" xfId="727" applyNumberFormat="1" applyFont="1" applyAlignment="1">
      <alignment horizontal="center" vertical="center"/>
    </xf>
    <xf numFmtId="38" fontId="114" fillId="0" borderId="9" xfId="727" applyNumberFormat="1" applyFont="1" applyBorder="1">
      <alignment vertical="center"/>
    </xf>
    <xf numFmtId="0" fontId="118" fillId="0" borderId="9" xfId="727" applyFont="1" applyBorder="1" applyAlignment="1">
      <alignment horizontal="left" vertical="center" wrapText="1"/>
    </xf>
    <xf numFmtId="38" fontId="115" fillId="0" borderId="9" xfId="727" applyNumberFormat="1" applyFont="1" applyBorder="1">
      <alignment vertical="center"/>
    </xf>
    <xf numFmtId="0" fontId="117" fillId="0" borderId="9" xfId="727" applyFont="1" applyBorder="1" applyAlignment="1">
      <alignment horizontal="left" vertical="center" wrapText="1"/>
    </xf>
    <xf numFmtId="0" fontId="114" fillId="0" borderId="0" xfId="0" applyFont="1" applyAlignment="1">
      <alignment horizontal="right" vertical="center"/>
    </xf>
    <xf numFmtId="0" fontId="115" fillId="0" borderId="9" xfId="0" applyFont="1" applyBorder="1" applyAlignment="1">
      <alignment vertical="center"/>
    </xf>
    <xf numFmtId="0" fontId="114" fillId="0" borderId="9" xfId="727" applyFont="1" applyBorder="1" applyAlignment="1">
      <alignment vertical="center" wrapText="1"/>
    </xf>
    <xf numFmtId="0" fontId="5" fillId="0" borderId="0" xfId="727" applyFont="1">
      <alignment vertical="center"/>
    </xf>
    <xf numFmtId="0" fontId="2" fillId="0" borderId="0" xfId="727" applyFont="1">
      <alignment vertical="center"/>
    </xf>
    <xf numFmtId="0" fontId="5" fillId="0" borderId="0" xfId="727" applyFont="1" applyAlignment="1">
      <alignment horizontal="center" vertical="center"/>
    </xf>
    <xf numFmtId="0" fontId="104" fillId="0" borderId="0" xfId="727">
      <alignment vertical="center"/>
    </xf>
    <xf numFmtId="49" fontId="2" fillId="0" borderId="0" xfId="727" applyNumberFormat="1" applyFont="1" applyAlignment="1">
      <alignment horizontal="center" vertical="center"/>
    </xf>
    <xf numFmtId="0" fontId="3" fillId="0" borderId="0" xfId="727" applyFont="1">
      <alignment vertical="center"/>
    </xf>
    <xf numFmtId="0" fontId="7" fillId="0" borderId="0" xfId="727" applyFont="1" applyAlignment="1">
      <alignment vertical="center" wrapText="1"/>
    </xf>
    <xf numFmtId="3" fontId="0" fillId="0" borderId="0" xfId="0" applyNumberFormat="1"/>
    <xf numFmtId="0" fontId="116" fillId="0" borderId="0" xfId="0" applyFont="1" applyAlignment="1">
      <alignment vertical="center" wrapText="1"/>
    </xf>
    <xf numFmtId="0" fontId="113" fillId="0" borderId="0" xfId="0" applyFont="1" applyAlignment="1">
      <alignment vertical="center" wrapText="1"/>
    </xf>
    <xf numFmtId="0" fontId="114" fillId="0" borderId="9" xfId="727" applyFont="1" applyBorder="1" applyAlignment="1">
      <alignment horizontal="center" vertical="center"/>
    </xf>
    <xf numFmtId="203" fontId="114" fillId="0" borderId="9" xfId="727" applyNumberFormat="1" applyFont="1" applyBorder="1" applyAlignment="1">
      <alignment horizontal="center" vertical="center" wrapText="1"/>
    </xf>
    <xf numFmtId="0" fontId="114" fillId="0" borderId="9" xfId="793" applyFont="1" applyFill="1" applyBorder="1" applyAlignment="1">
      <alignment horizontal="center" vertical="center"/>
    </xf>
    <xf numFmtId="0" fontId="104" fillId="0" borderId="0" xfId="0" applyFont="1"/>
    <xf numFmtId="3" fontId="108" fillId="0" borderId="9" xfId="793" applyNumberFormat="1" applyFont="1" applyFill="1" applyBorder="1" applyAlignment="1">
      <alignment horizontal="right" vertical="center"/>
    </xf>
    <xf numFmtId="3" fontId="110" fillId="0" borderId="9" xfId="793" applyNumberFormat="1" applyFont="1" applyFill="1" applyBorder="1" applyAlignment="1">
      <alignment horizontal="right" vertical="center"/>
    </xf>
    <xf numFmtId="3" fontId="111" fillId="0" borderId="9" xfId="793" applyNumberFormat="1" applyFont="1" applyFill="1" applyBorder="1" applyAlignment="1">
      <alignment horizontal="right" vertical="center" wrapText="1"/>
    </xf>
    <xf numFmtId="3" fontId="111" fillId="0" borderId="9" xfId="793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left"/>
    </xf>
    <xf numFmtId="43" fontId="0" fillId="0" borderId="0" xfId="1209" applyFont="1"/>
    <xf numFmtId="3" fontId="0" fillId="34" borderId="0" xfId="0" applyNumberFormat="1" applyFill="1"/>
    <xf numFmtId="0" fontId="1" fillId="0" borderId="9" xfId="727" applyFont="1" applyBorder="1" applyAlignment="1">
      <alignment vertical="center" wrapText="1"/>
    </xf>
    <xf numFmtId="0" fontId="104" fillId="0" borderId="0" xfId="0" applyFont="1" applyAlignment="1">
      <alignment vertical="center"/>
    </xf>
    <xf numFmtId="0" fontId="108" fillId="0" borderId="9" xfId="0" applyFont="1" applyBorder="1" applyAlignment="1">
      <alignment horizontal="center" vertical="center" wrapText="1"/>
    </xf>
    <xf numFmtId="205" fontId="108" fillId="0" borderId="9" xfId="793" applyNumberFormat="1" applyFont="1" applyFill="1" applyBorder="1" applyAlignment="1">
      <alignment horizontal="center" vertical="center" wrapText="1"/>
    </xf>
    <xf numFmtId="204" fontId="108" fillId="0" borderId="9" xfId="793" applyNumberFormat="1" applyFont="1" applyFill="1" applyBorder="1" applyAlignment="1">
      <alignment horizontal="center" vertical="center" wrapText="1"/>
    </xf>
    <xf numFmtId="203" fontId="108" fillId="0" borderId="9" xfId="793" applyNumberFormat="1" applyFont="1" applyFill="1" applyBorder="1" applyAlignment="1">
      <alignment horizontal="center" vertical="center" wrapText="1"/>
    </xf>
    <xf numFmtId="0" fontId="112" fillId="0" borderId="9" xfId="727" applyFont="1" applyBorder="1" applyAlignment="1">
      <alignment vertical="center" wrapText="1"/>
    </xf>
    <xf numFmtId="0" fontId="111" fillId="0" borderId="9" xfId="727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2" fontId="114" fillId="0" borderId="9" xfId="727" applyNumberFormat="1" applyFont="1" applyBorder="1" applyAlignment="1">
      <alignment horizontal="right" vertical="center"/>
    </xf>
    <xf numFmtId="2" fontId="115" fillId="0" borderId="9" xfId="727" applyNumberFormat="1" applyFont="1" applyBorder="1" applyAlignment="1">
      <alignment horizontal="right" vertical="center"/>
    </xf>
    <xf numFmtId="2" fontId="115" fillId="0" borderId="9" xfId="793" applyNumberFormat="1" applyFont="1" applyFill="1" applyBorder="1" applyAlignment="1">
      <alignment horizontal="right" vertical="center"/>
    </xf>
    <xf numFmtId="2" fontId="114" fillId="0" borderId="9" xfId="793" applyNumberFormat="1" applyFont="1" applyFill="1" applyBorder="1" applyAlignment="1">
      <alignment horizontal="right" vertical="center"/>
    </xf>
    <xf numFmtId="0" fontId="105" fillId="0" borderId="0" xfId="0" applyFont="1" applyAlignment="1">
      <alignment vertical="center"/>
    </xf>
    <xf numFmtId="0" fontId="105" fillId="0" borderId="0" xfId="0" applyFont="1" applyAlignment="1">
      <alignment horizontal="right" vertical="center"/>
    </xf>
    <xf numFmtId="38" fontId="107" fillId="0" borderId="9" xfId="0" applyNumberFormat="1" applyFont="1" applyBorder="1" applyAlignment="1">
      <alignment vertical="center"/>
    </xf>
    <xf numFmtId="10" fontId="107" fillId="0" borderId="9" xfId="0" applyNumberFormat="1" applyFont="1" applyBorder="1" applyAlignment="1">
      <alignment vertical="center"/>
    </xf>
    <xf numFmtId="0" fontId="107" fillId="0" borderId="9" xfId="0" applyFont="1" applyBorder="1" applyAlignment="1">
      <alignment vertical="center"/>
    </xf>
    <xf numFmtId="0" fontId="149" fillId="0" borderId="9" xfId="0" applyFont="1" applyBorder="1" applyAlignment="1">
      <alignment horizontal="center" vertical="center"/>
    </xf>
    <xf numFmtId="0" fontId="149" fillId="0" borderId="9" xfId="0" applyFont="1" applyBorder="1" applyAlignment="1">
      <alignment horizontal="left" vertical="center" wrapText="1"/>
    </xf>
    <xf numFmtId="0" fontId="152" fillId="0" borderId="9" xfId="0" applyFont="1" applyBorder="1" applyAlignment="1">
      <alignment horizontal="left" vertical="center" wrapText="1"/>
    </xf>
    <xf numFmtId="38" fontId="151" fillId="0" borderId="9" xfId="0" applyNumberFormat="1" applyFont="1" applyBorder="1" applyAlignment="1">
      <alignment vertical="center"/>
    </xf>
    <xf numFmtId="38" fontId="151" fillId="0" borderId="9" xfId="0" applyNumberFormat="1" applyFont="1" applyBorder="1" applyAlignment="1">
      <alignment horizontal="right" vertical="center" wrapText="1"/>
    </xf>
    <xf numFmtId="0" fontId="154" fillId="0" borderId="19" xfId="793" applyFont="1" applyFill="1" applyBorder="1" applyAlignment="1">
      <alignment horizontal="left" vertical="center" wrapText="1"/>
    </xf>
    <xf numFmtId="0" fontId="153" fillId="0" borderId="9" xfId="793" applyFont="1" applyFill="1" applyBorder="1" applyAlignment="1">
      <alignment horizontal="center" vertical="center" wrapText="1"/>
    </xf>
    <xf numFmtId="203" fontId="151" fillId="0" borderId="0" xfId="0" applyNumberFormat="1" applyFont="1" applyAlignment="1">
      <alignment horizontal="center" vertical="center"/>
    </xf>
    <xf numFmtId="0" fontId="151" fillId="0" borderId="0" xfId="0" applyFont="1" applyAlignment="1">
      <alignment horizontal="right" vertical="center"/>
    </xf>
    <xf numFmtId="0" fontId="151" fillId="0" borderId="0" xfId="0" applyFont="1" applyAlignment="1">
      <alignment horizontal="left" vertical="center"/>
    </xf>
    <xf numFmtId="0" fontId="154" fillId="0" borderId="9" xfId="793" applyFont="1" applyFill="1" applyBorder="1" applyAlignment="1">
      <alignment horizontal="center" vertical="center" wrapText="1"/>
    </xf>
    <xf numFmtId="0" fontId="151" fillId="0" borderId="9" xfId="793" applyFont="1" applyFill="1" applyBorder="1" applyAlignment="1">
      <alignment horizontal="center" vertical="center" wrapText="1"/>
    </xf>
    <xf numFmtId="0" fontId="108" fillId="0" borderId="0" xfId="727" applyFont="1">
      <alignment vertical="center"/>
    </xf>
    <xf numFmtId="0" fontId="111" fillId="0" borderId="9" xfId="727" applyFont="1" applyBorder="1" applyAlignment="1">
      <alignment horizontal="left" vertical="center" indent="1"/>
    </xf>
    <xf numFmtId="0" fontId="156" fillId="0" borderId="9" xfId="727" applyFont="1" applyBorder="1" applyAlignment="1">
      <alignment vertical="center" wrapText="1"/>
    </xf>
    <xf numFmtId="0" fontId="110" fillId="0" borderId="9" xfId="793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13" fillId="0" borderId="0" xfId="0" applyNumberFormat="1" applyFont="1" applyAlignment="1" applyProtection="1">
      <alignment vertical="center"/>
      <protection locked="0"/>
    </xf>
    <xf numFmtId="0" fontId="116" fillId="0" borderId="0" xfId="0" applyFont="1" applyAlignment="1" applyProtection="1">
      <alignment vertical="center" wrapText="1"/>
      <protection locked="0"/>
    </xf>
    <xf numFmtId="4" fontId="116" fillId="0" borderId="0" xfId="0" applyNumberFormat="1" applyFont="1" applyFill="1" applyAlignment="1" applyProtection="1">
      <alignment horizontal="right" vertical="center" wrapText="1"/>
      <protection locked="0"/>
    </xf>
    <xf numFmtId="4" fontId="113" fillId="0" borderId="0" xfId="0" applyNumberFormat="1" applyFont="1" applyFill="1" applyAlignment="1" applyProtection="1">
      <alignment horizontal="right" vertical="center"/>
      <protection locked="0"/>
    </xf>
    <xf numFmtId="0" fontId="113" fillId="0" borderId="0" xfId="0" applyFont="1" applyAlignment="1" applyProtection="1">
      <alignment vertical="center"/>
      <protection locked="0"/>
    </xf>
    <xf numFmtId="0" fontId="113" fillId="0" borderId="0" xfId="0" applyFont="1" applyAlignment="1" applyProtection="1">
      <alignment horizontal="right" vertical="center"/>
      <protection locked="0"/>
    </xf>
    <xf numFmtId="4" fontId="114" fillId="0" borderId="0" xfId="0" applyNumberFormat="1" applyFont="1" applyFill="1" applyAlignment="1" applyProtection="1">
      <alignment horizontal="right" vertical="center"/>
      <protection locked="0"/>
    </xf>
    <xf numFmtId="0" fontId="114" fillId="0" borderId="0" xfId="0" applyFont="1" applyAlignment="1" applyProtection="1">
      <alignment vertical="center"/>
      <protection locked="0"/>
    </xf>
    <xf numFmtId="0" fontId="114" fillId="0" borderId="0" xfId="0" applyFont="1" applyAlignment="1" applyProtection="1">
      <alignment horizontal="right" vertical="center"/>
      <protection locked="0"/>
    </xf>
    <xf numFmtId="0" fontId="114" fillId="0" borderId="9" xfId="0" applyNumberFormat="1" applyFont="1" applyBorder="1" applyAlignment="1" applyProtection="1">
      <alignment horizontal="center" vertical="center" wrapText="1"/>
      <protection locked="0"/>
    </xf>
    <xf numFmtId="0" fontId="114" fillId="0" borderId="9" xfId="0" applyFont="1" applyBorder="1" applyAlignment="1" applyProtection="1">
      <alignment horizontal="center" vertical="center" wrapText="1"/>
      <protection locked="0"/>
    </xf>
    <xf numFmtId="4" fontId="149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10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8" fillId="0" borderId="9" xfId="0" applyFont="1" applyBorder="1" applyAlignment="1" applyProtection="1">
      <alignment horizontal="center" vertical="center" wrapText="1"/>
      <protection locked="0"/>
    </xf>
    <xf numFmtId="0" fontId="115" fillId="0" borderId="9" xfId="0" applyFont="1" applyBorder="1" applyAlignment="1" applyProtection="1">
      <alignment vertical="center"/>
      <protection locked="0"/>
    </xf>
    <xf numFmtId="0" fontId="113" fillId="0" borderId="0" xfId="0" applyFont="1" applyAlignment="1" applyProtection="1">
      <alignment vertical="center" wrapText="1"/>
      <protection locked="0"/>
    </xf>
    <xf numFmtId="4" fontId="113" fillId="0" borderId="0" xfId="0" applyNumberFormat="1" applyFont="1" applyFill="1" applyAlignment="1" applyProtection="1">
      <alignment horizontal="right" vertical="center" wrapText="1"/>
      <protection locked="0"/>
    </xf>
    <xf numFmtId="10" fontId="115" fillId="0" borderId="9" xfId="0" applyNumberFormat="1" applyFont="1" applyBorder="1" applyAlignment="1" applyProtection="1">
      <alignment vertical="center"/>
    </xf>
    <xf numFmtId="3" fontId="111" fillId="0" borderId="9" xfId="726" applyNumberFormat="1" applyFont="1" applyFill="1" applyBorder="1" applyAlignment="1" applyProtection="1">
      <alignment horizontal="right" vertical="center"/>
    </xf>
    <xf numFmtId="3" fontId="111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18" fillId="0" borderId="9" xfId="0" applyFont="1" applyBorder="1" applyAlignment="1" applyProtection="1">
      <alignment horizontal="center" vertical="center" wrapText="1"/>
      <protection locked="0"/>
    </xf>
    <xf numFmtId="3" fontId="110" fillId="0" borderId="9" xfId="726" applyNumberFormat="1" applyFont="1" applyFill="1" applyBorder="1" applyAlignment="1" applyProtection="1">
      <alignment horizontal="right" vertical="center"/>
    </xf>
    <xf numFmtId="10" fontId="110" fillId="0" borderId="9" xfId="0" applyNumberFormat="1" applyFont="1" applyBorder="1" applyAlignment="1" applyProtection="1">
      <alignment vertical="center"/>
    </xf>
    <xf numFmtId="0" fontId="113" fillId="0" borderId="0" xfId="0" applyFont="1" applyAlignment="1" applyProtection="1">
      <alignment horizontal="center" vertical="center"/>
      <protection locked="0"/>
    </xf>
    <xf numFmtId="0" fontId="158" fillId="0" borderId="20" xfId="0" applyFont="1" applyBorder="1" applyAlignment="1">
      <alignment horizontal="left" vertical="center"/>
    </xf>
    <xf numFmtId="0" fontId="158" fillId="0" borderId="20" xfId="0" applyFont="1" applyBorder="1" applyAlignment="1">
      <alignment vertical="center" shrinkToFit="1"/>
    </xf>
    <xf numFmtId="206" fontId="157" fillId="0" borderId="20" xfId="0" applyNumberFormat="1" applyFont="1" applyBorder="1" applyAlignment="1">
      <alignment horizontal="right" vertical="center"/>
    </xf>
    <xf numFmtId="0" fontId="114" fillId="0" borderId="0" xfId="727" applyFont="1" applyFill="1">
      <alignment vertical="center"/>
    </xf>
    <xf numFmtId="203" fontId="113" fillId="0" borderId="0" xfId="727" applyNumberFormat="1" applyFont="1" applyFill="1" applyAlignment="1">
      <alignment horizontal="center" vertical="center"/>
    </xf>
    <xf numFmtId="4" fontId="113" fillId="0" borderId="0" xfId="727" applyNumberFormat="1" applyFont="1" applyFill="1" applyAlignment="1">
      <alignment horizontal="center" vertical="center"/>
    </xf>
    <xf numFmtId="0" fontId="116" fillId="0" borderId="0" xfId="727" applyFont="1" applyFill="1">
      <alignment vertical="center"/>
    </xf>
    <xf numFmtId="0" fontId="113" fillId="0" borderId="0" xfId="727" applyFont="1" applyFill="1">
      <alignment vertical="center"/>
    </xf>
    <xf numFmtId="0" fontId="108" fillId="0" borderId="0" xfId="727" applyFont="1" applyFill="1">
      <alignment vertical="center"/>
    </xf>
    <xf numFmtId="203" fontId="114" fillId="0" borderId="0" xfId="727" applyNumberFormat="1" applyFont="1" applyFill="1" applyAlignment="1">
      <alignment horizontal="center" vertical="center"/>
    </xf>
    <xf numFmtId="4" fontId="114" fillId="0" borderId="0" xfId="727" applyNumberFormat="1" applyFont="1" applyFill="1" applyAlignment="1">
      <alignment horizontal="center" vertical="center"/>
    </xf>
    <xf numFmtId="0" fontId="114" fillId="0" borderId="0" xfId="727" applyFont="1" applyFill="1" applyAlignment="1">
      <alignment horizontal="right" vertical="center"/>
    </xf>
    <xf numFmtId="0" fontId="116" fillId="0" borderId="0" xfId="727" applyFont="1" applyFill="1" applyAlignment="1">
      <alignment horizontal="center" vertical="center"/>
    </xf>
    <xf numFmtId="203" fontId="108" fillId="0" borderId="9" xfId="727" applyNumberFormat="1" applyFont="1" applyFill="1" applyBorder="1" applyAlignment="1">
      <alignment horizontal="center" vertical="center" wrapText="1"/>
    </xf>
    <xf numFmtId="38" fontId="114" fillId="0" borderId="9" xfId="727" applyNumberFormat="1" applyFont="1" applyFill="1" applyBorder="1" applyAlignment="1">
      <alignment horizontal="right" vertical="center"/>
    </xf>
    <xf numFmtId="10" fontId="114" fillId="0" borderId="9" xfId="727" applyNumberFormat="1" applyFont="1" applyFill="1" applyBorder="1" applyAlignment="1">
      <alignment horizontal="right" vertical="center"/>
    </xf>
    <xf numFmtId="0" fontId="114" fillId="0" borderId="9" xfId="727" applyFont="1" applyFill="1" applyBorder="1">
      <alignment vertical="center"/>
    </xf>
    <xf numFmtId="0" fontId="155" fillId="0" borderId="9" xfId="727" applyFont="1" applyFill="1" applyBorder="1" applyAlignment="1">
      <alignment horizontal="left" vertical="center" indent="1"/>
    </xf>
    <xf numFmtId="38" fontId="115" fillId="0" borderId="9" xfId="727" applyNumberFormat="1" applyFont="1" applyFill="1" applyBorder="1" applyAlignment="1">
      <alignment horizontal="right" vertical="center"/>
    </xf>
    <xf numFmtId="10" fontId="115" fillId="0" borderId="9" xfId="727" applyNumberFormat="1" applyFont="1" applyFill="1" applyBorder="1" applyAlignment="1">
      <alignment horizontal="right" vertical="center"/>
    </xf>
    <xf numFmtId="0" fontId="111" fillId="0" borderId="9" xfId="727" applyFont="1" applyFill="1" applyBorder="1" applyAlignment="1">
      <alignment horizontal="left" vertical="center" indent="1"/>
    </xf>
    <xf numFmtId="3" fontId="113" fillId="0" borderId="0" xfId="727" applyNumberFormat="1" applyFont="1" applyFill="1" applyAlignment="1">
      <alignment horizontal="center" vertical="center"/>
    </xf>
    <xf numFmtId="3" fontId="114" fillId="0" borderId="0" xfId="727" applyNumberFormat="1" applyFont="1" applyFill="1" applyAlignment="1">
      <alignment horizontal="center" vertical="center"/>
    </xf>
    <xf numFmtId="3" fontId="114" fillId="0" borderId="9" xfId="727" applyNumberFormat="1" applyFont="1" applyFill="1" applyBorder="1" applyAlignment="1">
      <alignment horizontal="center" vertical="center" wrapText="1"/>
    </xf>
    <xf numFmtId="3" fontId="114" fillId="0" borderId="9" xfId="727" applyNumberFormat="1" applyFont="1" applyFill="1" applyBorder="1" applyAlignment="1">
      <alignment horizontal="right" vertical="center"/>
    </xf>
    <xf numFmtId="3" fontId="115" fillId="0" borderId="9" xfId="727" applyNumberFormat="1" applyFont="1" applyFill="1" applyBorder="1" applyAlignment="1">
      <alignment horizontal="right" vertical="center"/>
    </xf>
    <xf numFmtId="0" fontId="115" fillId="0" borderId="9" xfId="727" applyFont="1" applyBorder="1" applyAlignment="1">
      <alignment horizontal="left" vertical="center" indent="1"/>
    </xf>
    <xf numFmtId="0" fontId="104" fillId="0" borderId="0" xfId="0" applyFont="1" applyFill="1" applyAlignment="1">
      <alignment vertical="center"/>
    </xf>
    <xf numFmtId="38" fontId="107" fillId="0" borderId="9" xfId="0" applyNumberFormat="1" applyFont="1" applyFill="1" applyBorder="1" applyAlignment="1">
      <alignment vertical="center"/>
    </xf>
    <xf numFmtId="3" fontId="113" fillId="0" borderId="0" xfId="0" applyNumberFormat="1" applyFont="1" applyAlignment="1" applyProtection="1">
      <alignment vertical="center"/>
      <protection locked="0"/>
    </xf>
    <xf numFmtId="0" fontId="119" fillId="0" borderId="9" xfId="0" applyFont="1" applyBorder="1" applyAlignment="1">
      <alignment horizontal="left" vertical="center" wrapText="1"/>
    </xf>
    <xf numFmtId="0" fontId="113" fillId="0" borderId="0" xfId="0" applyFont="1" applyAlignment="1">
      <alignment horizontal="center" vertical="center"/>
    </xf>
    <xf numFmtId="0" fontId="159" fillId="0" borderId="0" xfId="0" applyFont="1"/>
    <xf numFmtId="38" fontId="114" fillId="0" borderId="9" xfId="727" applyNumberFormat="1" applyFont="1" applyFill="1" applyBorder="1">
      <alignment vertical="center"/>
    </xf>
    <xf numFmtId="38" fontId="115" fillId="0" borderId="9" xfId="727" applyNumberFormat="1" applyFont="1" applyFill="1" applyBorder="1">
      <alignment vertical="center"/>
    </xf>
    <xf numFmtId="3" fontId="114" fillId="0" borderId="9" xfId="727" applyNumberFormat="1" applyFont="1" applyBorder="1">
      <alignment vertical="center"/>
    </xf>
    <xf numFmtId="3" fontId="115" fillId="0" borderId="9" xfId="727" applyNumberFormat="1" applyFont="1" applyBorder="1">
      <alignment vertical="center"/>
    </xf>
    <xf numFmtId="2" fontId="111" fillId="0" borderId="9" xfId="727" applyNumberFormat="1" applyFont="1" applyBorder="1" applyAlignment="1">
      <alignment horizontal="right" vertical="center"/>
    </xf>
    <xf numFmtId="0" fontId="113" fillId="0" borderId="0" xfId="0" applyFont="1" applyFill="1" applyAlignment="1">
      <alignment vertical="center"/>
    </xf>
    <xf numFmtId="0" fontId="114" fillId="0" borderId="18" xfId="0" applyFont="1" applyFill="1" applyBorder="1" applyAlignment="1">
      <alignment vertical="center"/>
    </xf>
    <xf numFmtId="4" fontId="149" fillId="35" borderId="9" xfId="0" applyNumberFormat="1" applyFont="1" applyFill="1" applyBorder="1" applyAlignment="1" applyProtection="1">
      <alignment horizontal="center" vertical="center" wrapText="1"/>
      <protection locked="0"/>
    </xf>
    <xf numFmtId="206" fontId="157" fillId="35" borderId="20" xfId="0" applyNumberFormat="1" applyFont="1" applyFill="1" applyBorder="1" applyAlignment="1">
      <alignment horizontal="right" vertical="center"/>
    </xf>
    <xf numFmtId="0" fontId="3" fillId="0" borderId="9" xfId="793" applyFont="1" applyFill="1" applyBorder="1" applyAlignment="1">
      <alignment horizontal="center" vertical="center"/>
    </xf>
    <xf numFmtId="0" fontId="0" fillId="0" borderId="0" xfId="0" applyFill="1"/>
    <xf numFmtId="38" fontId="151" fillId="0" borderId="9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111" fillId="0" borderId="9" xfId="793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8" fontId="111" fillId="0" borderId="9" xfId="0" applyNumberFormat="1" applyFont="1" applyBorder="1" applyAlignment="1">
      <alignment horizontal="right" vertical="center" wrapText="1"/>
    </xf>
    <xf numFmtId="38" fontId="111" fillId="0" borderId="9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727" applyFont="1" applyAlignment="1">
      <alignment vertical="center"/>
    </xf>
    <xf numFmtId="0" fontId="6" fillId="0" borderId="0" xfId="727" applyFont="1" applyAlignment="1">
      <alignment vertical="center"/>
    </xf>
    <xf numFmtId="0" fontId="161" fillId="0" borderId="0" xfId="727" applyFont="1" applyAlignment="1">
      <alignment horizontal="left" vertical="center" wrapText="1"/>
    </xf>
    <xf numFmtId="0" fontId="161" fillId="0" borderId="0" xfId="727" applyFont="1" applyAlignment="1">
      <alignment horizontal="left" vertical="center"/>
    </xf>
    <xf numFmtId="0" fontId="162" fillId="0" borderId="0" xfId="727" applyFont="1" applyAlignment="1">
      <alignment horizontal="left" vertical="center"/>
    </xf>
    <xf numFmtId="49" fontId="104" fillId="0" borderId="0" xfId="727" applyNumberFormat="1" applyFont="1" applyAlignment="1">
      <alignment horizontal="center" vertical="center"/>
    </xf>
    <xf numFmtId="0" fontId="168" fillId="0" borderId="0" xfId="727" applyFont="1" applyAlignment="1">
      <alignment horizontal="center" vertical="center"/>
    </xf>
    <xf numFmtId="0" fontId="160" fillId="0" borderId="0" xfId="727" applyFont="1" applyAlignment="1">
      <alignment vertical="center"/>
    </xf>
    <xf numFmtId="0" fontId="104" fillId="0" borderId="0" xfId="727" applyFont="1">
      <alignment vertical="center"/>
    </xf>
    <xf numFmtId="0" fontId="2" fillId="0" borderId="0" xfId="727" applyFont="1" applyAlignment="1">
      <alignment vertical="center"/>
    </xf>
    <xf numFmtId="0" fontId="165" fillId="0" borderId="0" xfId="727" applyFont="1" applyAlignment="1">
      <alignment horizontal="center" vertical="center" wrapText="1"/>
    </xf>
    <xf numFmtId="0" fontId="170" fillId="0" borderId="0" xfId="727" applyFont="1" applyAlignment="1">
      <alignment horizontal="center" vertical="center"/>
    </xf>
    <xf numFmtId="4" fontId="3" fillId="0" borderId="9" xfId="727" applyNumberFormat="1" applyFont="1" applyFill="1" applyBorder="1" applyAlignment="1">
      <alignment horizontal="center" vertical="center" wrapText="1"/>
    </xf>
    <xf numFmtId="0" fontId="119" fillId="0" borderId="9" xfId="727" applyFont="1" applyBorder="1" applyAlignment="1">
      <alignment vertical="center" wrapText="1"/>
    </xf>
    <xf numFmtId="0" fontId="149" fillId="0" borderId="9" xfId="727" applyFont="1" applyFill="1" applyBorder="1" applyAlignment="1">
      <alignment vertical="center" wrapText="1"/>
    </xf>
    <xf numFmtId="0" fontId="119" fillId="0" borderId="9" xfId="727" applyFont="1" applyFill="1" applyBorder="1" applyAlignment="1">
      <alignment vertical="center" wrapText="1"/>
    </xf>
    <xf numFmtId="0" fontId="119" fillId="0" borderId="9" xfId="727" applyFont="1" applyFill="1" applyBorder="1">
      <alignment vertical="center"/>
    </xf>
    <xf numFmtId="0" fontId="3" fillId="0" borderId="9" xfId="727" applyFont="1" applyBorder="1" applyAlignment="1">
      <alignment horizontal="left" vertical="center"/>
    </xf>
    <xf numFmtId="0" fontId="114" fillId="0" borderId="9" xfId="727" applyFont="1" applyFill="1" applyBorder="1" applyAlignment="1">
      <alignment horizontal="left" vertical="center"/>
    </xf>
    <xf numFmtId="0" fontId="108" fillId="0" borderId="20" xfId="0" applyFont="1" applyBorder="1" applyAlignment="1">
      <alignment horizontal="center" vertical="center"/>
    </xf>
    <xf numFmtId="4" fontId="3" fillId="0" borderId="20" xfId="727" applyNumberFormat="1" applyFont="1" applyFill="1" applyBorder="1" applyAlignment="1">
      <alignment horizontal="center" vertical="center" wrapText="1"/>
    </xf>
    <xf numFmtId="38" fontId="108" fillId="0" borderId="20" xfId="0" applyNumberFormat="1" applyFont="1" applyFill="1" applyBorder="1" applyAlignment="1">
      <alignment horizontal="right" vertical="center" wrapText="1"/>
    </xf>
    <xf numFmtId="38" fontId="108" fillId="0" borderId="20" xfId="0" applyNumberFormat="1" applyFont="1" applyBorder="1" applyAlignment="1">
      <alignment horizontal="right" vertical="center" wrapText="1"/>
    </xf>
    <xf numFmtId="10" fontId="111" fillId="0" borderId="20" xfId="0" applyNumberFormat="1" applyFont="1" applyBorder="1" applyAlignment="1">
      <alignment vertical="center"/>
    </xf>
    <xf numFmtId="0" fontId="111" fillId="0" borderId="20" xfId="0" applyFont="1" applyBorder="1" applyAlignment="1">
      <alignment vertical="center"/>
    </xf>
    <xf numFmtId="0" fontId="108" fillId="0" borderId="20" xfId="0" applyFont="1" applyBorder="1" applyAlignment="1">
      <alignment vertical="center"/>
    </xf>
    <xf numFmtId="38" fontId="108" fillId="0" borderId="20" xfId="0" applyNumberFormat="1" applyFont="1" applyFill="1" applyBorder="1" applyAlignment="1">
      <alignment vertical="center"/>
    </xf>
    <xf numFmtId="38" fontId="108" fillId="0" borderId="20" xfId="0" applyNumberFormat="1" applyFont="1" applyBorder="1" applyAlignment="1">
      <alignment vertical="center"/>
    </xf>
    <xf numFmtId="38" fontId="111" fillId="0" borderId="20" xfId="0" applyNumberFormat="1" applyFont="1" applyFill="1" applyBorder="1" applyAlignment="1">
      <alignment vertical="center"/>
    </xf>
    <xf numFmtId="38" fontId="111" fillId="0" borderId="20" xfId="0" applyNumberFormat="1" applyFont="1" applyBorder="1" applyAlignment="1">
      <alignment vertical="center"/>
    </xf>
    <xf numFmtId="10" fontId="108" fillId="0" borderId="20" xfId="0" applyNumberFormat="1" applyFont="1" applyBorder="1" applyAlignment="1">
      <alignment vertical="center"/>
    </xf>
    <xf numFmtId="0" fontId="119" fillId="0" borderId="20" xfId="0" applyFont="1" applyBorder="1" applyAlignment="1">
      <alignment vertical="center"/>
    </xf>
    <xf numFmtId="3" fontId="151" fillId="0" borderId="9" xfId="793" applyNumberFormat="1" applyFont="1" applyFill="1" applyBorder="1">
      <alignment vertical="center"/>
    </xf>
    <xf numFmtId="3" fontId="151" fillId="0" borderId="9" xfId="0" applyNumberFormat="1" applyFont="1" applyBorder="1" applyAlignment="1">
      <alignment vertical="center"/>
    </xf>
    <xf numFmtId="3" fontId="111" fillId="0" borderId="9" xfId="793" applyNumberFormat="1" applyFont="1" applyFill="1" applyBorder="1">
      <alignment vertical="center"/>
    </xf>
    <xf numFmtId="3" fontId="111" fillId="0" borderId="9" xfId="0" applyNumberFormat="1" applyFont="1" applyBorder="1" applyAlignment="1">
      <alignment vertical="center"/>
    </xf>
    <xf numFmtId="204" fontId="3" fillId="0" borderId="9" xfId="793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62" fillId="0" borderId="0" xfId="727" applyFont="1" applyAlignment="1">
      <alignment horizontal="center" vertical="center"/>
    </xf>
    <xf numFmtId="57" fontId="162" fillId="0" borderId="0" xfId="727" applyNumberFormat="1" applyFont="1" applyAlignment="1">
      <alignment horizontal="center" vertical="center"/>
    </xf>
    <xf numFmtId="0" fontId="166" fillId="0" borderId="0" xfId="727" applyFont="1" applyAlignment="1">
      <alignment horizontal="center" vertical="distributed" wrapText="1"/>
    </xf>
    <xf numFmtId="0" fontId="2" fillId="0" borderId="0" xfId="727" applyFont="1" applyAlignment="1">
      <alignment horizontal="left" vertical="center"/>
    </xf>
    <xf numFmtId="0" fontId="104" fillId="0" borderId="0" xfId="727" applyFont="1" applyAlignment="1">
      <alignment horizontal="left" vertical="center"/>
    </xf>
    <xf numFmtId="0" fontId="120" fillId="0" borderId="0" xfId="727" applyFont="1" applyAlignment="1">
      <alignment horizontal="center" vertical="center"/>
    </xf>
    <xf numFmtId="0" fontId="167" fillId="0" borderId="0" xfId="727" applyFont="1" applyAlignment="1">
      <alignment horizontal="center" vertical="center"/>
    </xf>
    <xf numFmtId="0" fontId="160" fillId="0" borderId="0" xfId="727" applyFont="1" applyAlignment="1">
      <alignment horizontal="center" vertical="center"/>
    </xf>
    <xf numFmtId="0" fontId="165" fillId="0" borderId="0" xfId="727" applyFont="1" applyAlignment="1">
      <alignment horizontal="center" vertical="center" wrapText="1"/>
    </xf>
    <xf numFmtId="0" fontId="169" fillId="0" borderId="0" xfId="727" applyFont="1" applyAlignment="1">
      <alignment horizontal="left" vertical="top" wrapText="1"/>
    </xf>
    <xf numFmtId="0" fontId="120" fillId="0" borderId="0" xfId="727" applyFont="1" applyFill="1" applyAlignment="1">
      <alignment horizontal="center" vertical="center"/>
    </xf>
    <xf numFmtId="0" fontId="108" fillId="0" borderId="9" xfId="727" applyFont="1" applyFill="1" applyBorder="1" applyAlignment="1">
      <alignment horizontal="center" vertical="center"/>
    </xf>
    <xf numFmtId="0" fontId="114" fillId="0" borderId="9" xfId="727" applyFont="1" applyFill="1" applyBorder="1" applyAlignment="1">
      <alignment horizontal="center" vertical="center"/>
    </xf>
    <xf numFmtId="203" fontId="108" fillId="0" borderId="9" xfId="727" applyNumberFormat="1" applyFont="1" applyFill="1" applyBorder="1" applyAlignment="1">
      <alignment horizontal="center" vertical="center" wrapText="1"/>
    </xf>
    <xf numFmtId="203" fontId="114" fillId="0" borderId="9" xfId="727" applyNumberFormat="1" applyFont="1" applyFill="1" applyBorder="1" applyAlignment="1">
      <alignment horizontal="center" vertical="center" wrapText="1"/>
    </xf>
    <xf numFmtId="0" fontId="108" fillId="0" borderId="9" xfId="727" applyFont="1" applyBorder="1" applyAlignment="1">
      <alignment horizontal="center" vertical="center"/>
    </xf>
    <xf numFmtId="0" fontId="114" fillId="0" borderId="9" xfId="727" applyFont="1" applyBorder="1" applyAlignment="1">
      <alignment horizontal="center" vertical="center"/>
    </xf>
    <xf numFmtId="203" fontId="108" fillId="0" borderId="9" xfId="727" applyNumberFormat="1" applyFont="1" applyBorder="1" applyAlignment="1">
      <alignment horizontal="center" vertical="center" wrapText="1"/>
    </xf>
    <xf numFmtId="203" fontId="114" fillId="0" borderId="9" xfId="727" applyNumberFormat="1" applyFont="1" applyBorder="1" applyAlignment="1">
      <alignment horizontal="center" vertical="center" wrapText="1"/>
    </xf>
    <xf numFmtId="0" fontId="108" fillId="0" borderId="0" xfId="0" applyFont="1" applyAlignment="1">
      <alignment horizontal="left"/>
    </xf>
    <xf numFmtId="31" fontId="105" fillId="0" borderId="0" xfId="0" applyNumberFormat="1" applyFont="1" applyAlignment="1">
      <alignment horizontal="center" vertical="center"/>
    </xf>
    <xf numFmtId="0" fontId="104" fillId="0" borderId="1" xfId="0" applyFont="1" applyBorder="1" applyAlignment="1">
      <alignment horizontal="left" vertical="center" wrapText="1"/>
    </xf>
    <xf numFmtId="0" fontId="120" fillId="0" borderId="0" xfId="0" applyFont="1" applyAlignment="1">
      <alignment horizontal="center" vertical="center"/>
    </xf>
    <xf numFmtId="0" fontId="120" fillId="0" borderId="0" xfId="0" applyFont="1" applyAlignment="1" applyProtection="1">
      <alignment horizontal="center" vertical="center"/>
      <protection locked="0"/>
    </xf>
    <xf numFmtId="0" fontId="120" fillId="35" borderId="0" xfId="0" applyFont="1" applyFill="1" applyAlignment="1" applyProtection="1">
      <alignment horizontal="center" vertical="center"/>
      <protection locked="0"/>
    </xf>
    <xf numFmtId="0" fontId="108" fillId="0" borderId="0" xfId="0" applyFont="1" applyAlignment="1" applyProtection="1">
      <alignment horizontal="left" vertical="center"/>
      <protection locked="0"/>
    </xf>
    <xf numFmtId="0" fontId="114" fillId="0" borderId="0" xfId="0" applyFont="1" applyAlignment="1" applyProtection="1">
      <alignment horizontal="left" vertical="center"/>
      <protection locked="0"/>
    </xf>
    <xf numFmtId="0" fontId="120" fillId="0" borderId="0" xfId="0" applyFont="1" applyAlignment="1">
      <alignment horizontal="center" vertical="center" wrapText="1"/>
    </xf>
    <xf numFmtId="0" fontId="108" fillId="0" borderId="0" xfId="0" applyFont="1" applyAlignment="1">
      <alignment horizontal="left" vertical="center"/>
    </xf>
    <xf numFmtId="0" fontId="114" fillId="0" borderId="0" xfId="0" applyFont="1" applyAlignment="1">
      <alignment horizontal="left" vertical="center"/>
    </xf>
    <xf numFmtId="0" fontId="114" fillId="0" borderId="9" xfId="793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1" fontId="113" fillId="0" borderId="0" xfId="0" applyNumberFormat="1" applyFont="1" applyAlignment="1">
      <alignment horizontal="center" vertical="center"/>
    </xf>
    <xf numFmtId="0" fontId="114" fillId="0" borderId="18" xfId="0" applyFont="1" applyBorder="1" applyAlignment="1">
      <alignment horizontal="left" vertical="center"/>
    </xf>
    <xf numFmtId="205" fontId="114" fillId="0" borderId="18" xfId="0" applyNumberFormat="1" applyFont="1" applyBorder="1" applyAlignment="1">
      <alignment horizontal="right" vertical="center"/>
    </xf>
    <xf numFmtId="0" fontId="114" fillId="0" borderId="0" xfId="0" applyFont="1" applyAlignment="1">
      <alignment horizontal="right" vertical="center"/>
    </xf>
    <xf numFmtId="0" fontId="121" fillId="0" borderId="0" xfId="0" applyFont="1" applyAlignment="1">
      <alignment horizontal="center" vertical="center"/>
    </xf>
    <xf numFmtId="31" fontId="109" fillId="0" borderId="0" xfId="0" applyNumberFormat="1" applyFont="1" applyAlignment="1">
      <alignment horizontal="center" vertical="center"/>
    </xf>
  </cellXfs>
  <cellStyles count="1315">
    <cellStyle name="_~4284367" xfId="1" xr:uid="{00000000-0005-0000-0000-000000000000}"/>
    <cellStyle name="_20100326高清市院遂宁检察院1080P配置清单26日改" xfId="2" xr:uid="{00000000-0005-0000-0000-000001000000}"/>
    <cellStyle name="_Book1" xfId="3" xr:uid="{00000000-0005-0000-0000-000002000000}"/>
    <cellStyle name="_Book1_1" xfId="4" xr:uid="{00000000-0005-0000-0000-000003000000}"/>
    <cellStyle name="_Book1_2" xfId="5" xr:uid="{00000000-0005-0000-0000-000004000000}"/>
    <cellStyle name="_Book1_3" xfId="6" xr:uid="{00000000-0005-0000-0000-000005000000}"/>
    <cellStyle name="_Book1_4" xfId="7" xr:uid="{00000000-0005-0000-0000-000006000000}"/>
    <cellStyle name="_Book1_5" xfId="8" xr:uid="{00000000-0005-0000-0000-000007000000}"/>
    <cellStyle name="_Book1_Book1" xfId="9" xr:uid="{00000000-0005-0000-0000-000008000000}"/>
    <cellStyle name="_ET_STYLE_NoName_00_" xfId="10" xr:uid="{00000000-0005-0000-0000-000009000000}"/>
    <cellStyle name="_ET_STYLE_NoName_00_ 2" xfId="11" xr:uid="{00000000-0005-0000-0000-00000A000000}"/>
    <cellStyle name="_ET_STYLE_NoName_00__2014年微企补助" xfId="12" xr:uid="{00000000-0005-0000-0000-00000B000000}"/>
    <cellStyle name="_ET_STYLE_NoName_00__2015年配套 (企业科填报明细表)" xfId="13" xr:uid="{00000000-0005-0000-0000-00000C000000}"/>
    <cellStyle name="_ET_STYLE_NoName_00__2015年配套 (企业科填报明细表) 2" xfId="14" xr:uid="{00000000-0005-0000-0000-00000D000000}"/>
    <cellStyle name="_ET_STYLE_NoName_00__2015年配套 (企业科填报明细表)_2015年政策性刚性配套情况表（汇总）" xfId="15" xr:uid="{00000000-0005-0000-0000-00000E000000}"/>
    <cellStyle name="_ET_STYLE_NoName_00__2015年政策性刚性配套情况表（汇总）" xfId="16" xr:uid="{00000000-0005-0000-0000-00000F000000}"/>
    <cellStyle name="_ET_STYLE_NoName_00__Book1" xfId="17" xr:uid="{00000000-0005-0000-0000-000010000000}"/>
    <cellStyle name="_ET_STYLE_NoName_00__Book1_1" xfId="18" xr:uid="{00000000-0005-0000-0000-000011000000}"/>
    <cellStyle name="_ET_STYLE_NoName_00__Book1_1_县公司" xfId="19" xr:uid="{00000000-0005-0000-0000-000012000000}"/>
    <cellStyle name="_ET_STYLE_NoName_00__Book1_1_银行账户情况表_2010年12月" xfId="20" xr:uid="{00000000-0005-0000-0000-000013000000}"/>
    <cellStyle name="_ET_STYLE_NoName_00__Book1_2" xfId="21" xr:uid="{00000000-0005-0000-0000-000014000000}"/>
    <cellStyle name="_ET_STYLE_NoName_00__Book1_3" xfId="22" xr:uid="{00000000-0005-0000-0000-000015000000}"/>
    <cellStyle name="_ET_STYLE_NoName_00__Book1_县公司" xfId="23" xr:uid="{00000000-0005-0000-0000-000016000000}"/>
    <cellStyle name="_ET_STYLE_NoName_00__Book1_银行账户情况表_2010年12月" xfId="24" xr:uid="{00000000-0005-0000-0000-000017000000}"/>
    <cellStyle name="_ET_STYLE_NoName_00__Sheet3" xfId="25" xr:uid="{00000000-0005-0000-0000-000018000000}"/>
    <cellStyle name="_ET_STYLE_NoName_00__建行" xfId="26" xr:uid="{00000000-0005-0000-0000-000019000000}"/>
    <cellStyle name="_ET_STYLE_NoName_00__县公司" xfId="27" xr:uid="{00000000-0005-0000-0000-00001A000000}"/>
    <cellStyle name="_ET_STYLE_NoName_00__银行账户情况表_2010年12月" xfId="28" xr:uid="{00000000-0005-0000-0000-00001B000000}"/>
    <cellStyle name="_ET_STYLE_NoName_00__云南水利电力有限公司" xfId="29" xr:uid="{00000000-0005-0000-0000-00001C000000}"/>
    <cellStyle name="_Sheet1" xfId="30" xr:uid="{00000000-0005-0000-0000-00001D000000}"/>
    <cellStyle name="_本部汇总" xfId="31" xr:uid="{00000000-0005-0000-0000-00001E000000}"/>
    <cellStyle name="_部分业务经济资本调整模版" xfId="32" xr:uid="{00000000-0005-0000-0000-00001F000000}"/>
    <cellStyle name="_部分业务经济资本调整模版20081011" xfId="33" xr:uid="{00000000-0005-0000-0000-000020000000}"/>
    <cellStyle name="_个人购车贷款经济资本计算模板" xfId="34" xr:uid="{00000000-0005-0000-0000-000021000000}"/>
    <cellStyle name="_工行融资平台统计20100702" xfId="35" xr:uid="{00000000-0005-0000-0000-000022000000}"/>
    <cellStyle name="_经济资本指标表现暨零售贷款上传数据质量月度分析表" xfId="36" xr:uid="{00000000-0005-0000-0000-000023000000}"/>
    <cellStyle name="_经济资本指标表现暨零售贷款上传数据质量月度分析表20081015" xfId="37" xr:uid="{00000000-0005-0000-0000-000024000000}"/>
    <cellStyle name="_弱电系统设备配置报价清单" xfId="38" xr:uid="{00000000-0005-0000-0000-000025000000}"/>
    <cellStyle name="_瓮安旬报11.22" xfId="39" xr:uid="{00000000-0005-0000-0000-000026000000}"/>
    <cellStyle name="_一级分行2009年度内部控制与合规经营指标明细表" xfId="40" xr:uid="{00000000-0005-0000-0000-000027000000}"/>
    <cellStyle name="0,0_x000d__x000a_NA_x000d__x000a_" xfId="41" xr:uid="{00000000-0005-0000-0000-000028000000}"/>
    <cellStyle name="20% - Accent1" xfId="42" xr:uid="{00000000-0005-0000-0000-000029000000}"/>
    <cellStyle name="20% - Accent2" xfId="43" xr:uid="{00000000-0005-0000-0000-00002A000000}"/>
    <cellStyle name="20% - Accent3" xfId="44" xr:uid="{00000000-0005-0000-0000-00002B000000}"/>
    <cellStyle name="20% - Accent4" xfId="45" xr:uid="{00000000-0005-0000-0000-00002C000000}"/>
    <cellStyle name="20% - Accent5" xfId="46" xr:uid="{00000000-0005-0000-0000-00002D000000}"/>
    <cellStyle name="20% - Accent6" xfId="47" xr:uid="{00000000-0005-0000-0000-00002E000000}"/>
    <cellStyle name="20% - 强调文字颜色 1 2" xfId="48" xr:uid="{00000000-0005-0000-0000-00002F000000}"/>
    <cellStyle name="20% - 强调文字颜色 1 3" xfId="49" xr:uid="{00000000-0005-0000-0000-000030000000}"/>
    <cellStyle name="20% - 强调文字颜色 1 3 2" xfId="50" xr:uid="{00000000-0005-0000-0000-000031000000}"/>
    <cellStyle name="20% - 强调文字颜色 1 3 2 2" xfId="51" xr:uid="{00000000-0005-0000-0000-000032000000}"/>
    <cellStyle name="20% - 强调文字颜色 1 3 3" xfId="52" xr:uid="{00000000-0005-0000-0000-000033000000}"/>
    <cellStyle name="20% - 强调文字颜色 2 2" xfId="53" xr:uid="{00000000-0005-0000-0000-000034000000}"/>
    <cellStyle name="20% - 强调文字颜色 2 3" xfId="54" xr:uid="{00000000-0005-0000-0000-000035000000}"/>
    <cellStyle name="20% - 强调文字颜色 2 3 2" xfId="55" xr:uid="{00000000-0005-0000-0000-000036000000}"/>
    <cellStyle name="20% - 强调文字颜色 2 3 2 2" xfId="56" xr:uid="{00000000-0005-0000-0000-000037000000}"/>
    <cellStyle name="20% - 强调文字颜色 2 3 3" xfId="57" xr:uid="{00000000-0005-0000-0000-000038000000}"/>
    <cellStyle name="20% - 强调文字颜色 3 2" xfId="58" xr:uid="{00000000-0005-0000-0000-000039000000}"/>
    <cellStyle name="20% - 强调文字颜色 3 3" xfId="59" xr:uid="{00000000-0005-0000-0000-00003A000000}"/>
    <cellStyle name="20% - 强调文字颜色 3 3 2" xfId="60" xr:uid="{00000000-0005-0000-0000-00003B000000}"/>
    <cellStyle name="20% - 强调文字颜色 3 3 2 2" xfId="61" xr:uid="{00000000-0005-0000-0000-00003C000000}"/>
    <cellStyle name="20% - 强调文字颜色 3 3 3" xfId="62" xr:uid="{00000000-0005-0000-0000-00003D000000}"/>
    <cellStyle name="20% - 强调文字颜色 4 2" xfId="63" xr:uid="{00000000-0005-0000-0000-00003E000000}"/>
    <cellStyle name="20% - 强调文字颜色 4 3" xfId="64" xr:uid="{00000000-0005-0000-0000-00003F000000}"/>
    <cellStyle name="20% - 强调文字颜色 4 3 2" xfId="65" xr:uid="{00000000-0005-0000-0000-000040000000}"/>
    <cellStyle name="20% - 强调文字颜色 4 3 2 2" xfId="66" xr:uid="{00000000-0005-0000-0000-000041000000}"/>
    <cellStyle name="20% - 强调文字颜色 4 3 3" xfId="67" xr:uid="{00000000-0005-0000-0000-000042000000}"/>
    <cellStyle name="20% - 强调文字颜色 5 2" xfId="68" xr:uid="{00000000-0005-0000-0000-000043000000}"/>
    <cellStyle name="20% - 强调文字颜色 5 3" xfId="69" xr:uid="{00000000-0005-0000-0000-000044000000}"/>
    <cellStyle name="20% - 强调文字颜色 5 3 2" xfId="70" xr:uid="{00000000-0005-0000-0000-000045000000}"/>
    <cellStyle name="20% - 强调文字颜色 5 3 2 2" xfId="71" xr:uid="{00000000-0005-0000-0000-000046000000}"/>
    <cellStyle name="20% - 强调文字颜色 5 3 3" xfId="72" xr:uid="{00000000-0005-0000-0000-000047000000}"/>
    <cellStyle name="20% - 强调文字颜色 6 2" xfId="73" xr:uid="{00000000-0005-0000-0000-000048000000}"/>
    <cellStyle name="20% - 强调文字颜色 6 3" xfId="74" xr:uid="{00000000-0005-0000-0000-000049000000}"/>
    <cellStyle name="20% - 强调文字颜色 6 3 2" xfId="75" xr:uid="{00000000-0005-0000-0000-00004A000000}"/>
    <cellStyle name="20% - 强调文字颜色 6 3 2 2" xfId="76" xr:uid="{00000000-0005-0000-0000-00004B000000}"/>
    <cellStyle name="20% - 强调文字颜色 6 3 3" xfId="77" xr:uid="{00000000-0005-0000-0000-00004C000000}"/>
    <cellStyle name="3232" xfId="78" xr:uid="{00000000-0005-0000-0000-00004D000000}"/>
    <cellStyle name="40% - Accent1" xfId="79" xr:uid="{00000000-0005-0000-0000-00004E000000}"/>
    <cellStyle name="40% - Accent2" xfId="80" xr:uid="{00000000-0005-0000-0000-00004F000000}"/>
    <cellStyle name="40% - Accent3" xfId="81" xr:uid="{00000000-0005-0000-0000-000050000000}"/>
    <cellStyle name="40% - Accent4" xfId="82" xr:uid="{00000000-0005-0000-0000-000051000000}"/>
    <cellStyle name="40% - Accent5" xfId="83" xr:uid="{00000000-0005-0000-0000-000052000000}"/>
    <cellStyle name="40% - Accent6" xfId="84" xr:uid="{00000000-0005-0000-0000-000053000000}"/>
    <cellStyle name="40% - 强调文字颜色 1 2" xfId="85" xr:uid="{00000000-0005-0000-0000-000054000000}"/>
    <cellStyle name="40% - 强调文字颜色 1 3" xfId="86" xr:uid="{00000000-0005-0000-0000-000055000000}"/>
    <cellStyle name="40% - 强调文字颜色 1 3 2" xfId="87" xr:uid="{00000000-0005-0000-0000-000056000000}"/>
    <cellStyle name="40% - 强调文字颜色 1 3 2 2" xfId="88" xr:uid="{00000000-0005-0000-0000-000057000000}"/>
    <cellStyle name="40% - 强调文字颜色 1 3 3" xfId="89" xr:uid="{00000000-0005-0000-0000-000058000000}"/>
    <cellStyle name="40% - 强调文字颜色 2 2" xfId="90" xr:uid="{00000000-0005-0000-0000-000059000000}"/>
    <cellStyle name="40% - 强调文字颜色 2 3" xfId="91" xr:uid="{00000000-0005-0000-0000-00005A000000}"/>
    <cellStyle name="40% - 强调文字颜色 2 3 2" xfId="92" xr:uid="{00000000-0005-0000-0000-00005B000000}"/>
    <cellStyle name="40% - 强调文字颜色 2 3 2 2" xfId="93" xr:uid="{00000000-0005-0000-0000-00005C000000}"/>
    <cellStyle name="40% - 强调文字颜色 2 3 3" xfId="94" xr:uid="{00000000-0005-0000-0000-00005D000000}"/>
    <cellStyle name="40% - 强调文字颜色 3 2" xfId="95" xr:uid="{00000000-0005-0000-0000-00005E000000}"/>
    <cellStyle name="40% - 强调文字颜色 3 3" xfId="96" xr:uid="{00000000-0005-0000-0000-00005F000000}"/>
    <cellStyle name="40% - 强调文字颜色 3 3 2" xfId="97" xr:uid="{00000000-0005-0000-0000-000060000000}"/>
    <cellStyle name="40% - 强调文字颜色 3 3 2 2" xfId="98" xr:uid="{00000000-0005-0000-0000-000061000000}"/>
    <cellStyle name="40% - 强调文字颜色 3 3 3" xfId="99" xr:uid="{00000000-0005-0000-0000-000062000000}"/>
    <cellStyle name="40% - 强调文字颜色 4 2" xfId="100" xr:uid="{00000000-0005-0000-0000-000063000000}"/>
    <cellStyle name="40% - 强调文字颜色 4 3" xfId="101" xr:uid="{00000000-0005-0000-0000-000064000000}"/>
    <cellStyle name="40% - 强调文字颜色 4 3 2" xfId="102" xr:uid="{00000000-0005-0000-0000-000065000000}"/>
    <cellStyle name="40% - 强调文字颜色 4 3 2 2" xfId="103" xr:uid="{00000000-0005-0000-0000-000066000000}"/>
    <cellStyle name="40% - 强调文字颜色 4 3 3" xfId="104" xr:uid="{00000000-0005-0000-0000-000067000000}"/>
    <cellStyle name="40% - 强调文字颜色 5 2" xfId="105" xr:uid="{00000000-0005-0000-0000-000068000000}"/>
    <cellStyle name="40% - 强调文字颜色 5 3" xfId="106" xr:uid="{00000000-0005-0000-0000-000069000000}"/>
    <cellStyle name="40% - 强调文字颜色 5 3 2" xfId="107" xr:uid="{00000000-0005-0000-0000-00006A000000}"/>
    <cellStyle name="40% - 强调文字颜色 5 3 2 2" xfId="108" xr:uid="{00000000-0005-0000-0000-00006B000000}"/>
    <cellStyle name="40% - 强调文字颜色 5 3 3" xfId="109" xr:uid="{00000000-0005-0000-0000-00006C000000}"/>
    <cellStyle name="40% - 强调文字颜色 6 2" xfId="110" xr:uid="{00000000-0005-0000-0000-00006D000000}"/>
    <cellStyle name="40% - 强调文字颜色 6 3" xfId="111" xr:uid="{00000000-0005-0000-0000-00006E000000}"/>
    <cellStyle name="40% - 强调文字颜色 6 3 2" xfId="112" xr:uid="{00000000-0005-0000-0000-00006F000000}"/>
    <cellStyle name="40% - 强调文字颜色 6 3 2 2" xfId="113" xr:uid="{00000000-0005-0000-0000-000070000000}"/>
    <cellStyle name="40% - 强调文字颜色 6 3 3" xfId="114" xr:uid="{00000000-0005-0000-0000-000071000000}"/>
    <cellStyle name="60% - Accent1" xfId="115" xr:uid="{00000000-0005-0000-0000-000072000000}"/>
    <cellStyle name="60% - Accent2" xfId="116" xr:uid="{00000000-0005-0000-0000-000073000000}"/>
    <cellStyle name="60% - Accent3" xfId="117" xr:uid="{00000000-0005-0000-0000-000074000000}"/>
    <cellStyle name="60% - Accent4" xfId="118" xr:uid="{00000000-0005-0000-0000-000075000000}"/>
    <cellStyle name="60% - Accent5" xfId="119" xr:uid="{00000000-0005-0000-0000-000076000000}"/>
    <cellStyle name="60% - Accent6" xfId="120" xr:uid="{00000000-0005-0000-0000-000077000000}"/>
    <cellStyle name="60% - 强调文字颜色 1 2" xfId="121" xr:uid="{00000000-0005-0000-0000-000078000000}"/>
    <cellStyle name="60% - 强调文字颜色 1 3" xfId="122" xr:uid="{00000000-0005-0000-0000-000079000000}"/>
    <cellStyle name="60% - 强调文字颜色 1 3 2" xfId="123" xr:uid="{00000000-0005-0000-0000-00007A000000}"/>
    <cellStyle name="60% - 强调文字颜色 1 3 2 2" xfId="124" xr:uid="{00000000-0005-0000-0000-00007B000000}"/>
    <cellStyle name="60% - 强调文字颜色 1 3 3" xfId="125" xr:uid="{00000000-0005-0000-0000-00007C000000}"/>
    <cellStyle name="60% - 强调文字颜色 2 2" xfId="126" xr:uid="{00000000-0005-0000-0000-00007D000000}"/>
    <cellStyle name="60% - 强调文字颜色 2 3" xfId="127" xr:uid="{00000000-0005-0000-0000-00007E000000}"/>
    <cellStyle name="60% - 强调文字颜色 2 3 2" xfId="128" xr:uid="{00000000-0005-0000-0000-00007F000000}"/>
    <cellStyle name="60% - 强调文字颜色 2 3 2 2" xfId="129" xr:uid="{00000000-0005-0000-0000-000080000000}"/>
    <cellStyle name="60% - 强调文字颜色 2 3 3" xfId="130" xr:uid="{00000000-0005-0000-0000-000081000000}"/>
    <cellStyle name="60% - 强调文字颜色 3 2" xfId="131" xr:uid="{00000000-0005-0000-0000-000082000000}"/>
    <cellStyle name="60% - 强调文字颜色 3 3" xfId="132" xr:uid="{00000000-0005-0000-0000-000083000000}"/>
    <cellStyle name="60% - 强调文字颜色 3 3 2" xfId="133" xr:uid="{00000000-0005-0000-0000-000084000000}"/>
    <cellStyle name="60% - 强调文字颜色 3 3 2 2" xfId="134" xr:uid="{00000000-0005-0000-0000-000085000000}"/>
    <cellStyle name="60% - 强调文字颜色 3 3 3" xfId="135" xr:uid="{00000000-0005-0000-0000-000086000000}"/>
    <cellStyle name="60% - 强调文字颜色 4 2" xfId="136" xr:uid="{00000000-0005-0000-0000-000087000000}"/>
    <cellStyle name="60% - 强调文字颜色 4 3" xfId="137" xr:uid="{00000000-0005-0000-0000-000088000000}"/>
    <cellStyle name="60% - 强调文字颜色 4 3 2" xfId="138" xr:uid="{00000000-0005-0000-0000-000089000000}"/>
    <cellStyle name="60% - 强调文字颜色 4 3 2 2" xfId="139" xr:uid="{00000000-0005-0000-0000-00008A000000}"/>
    <cellStyle name="60% - 强调文字颜色 4 3 3" xfId="140" xr:uid="{00000000-0005-0000-0000-00008B000000}"/>
    <cellStyle name="60% - 强调文字颜色 5 2" xfId="141" xr:uid="{00000000-0005-0000-0000-00008C000000}"/>
    <cellStyle name="60% - 强调文字颜色 5 3" xfId="142" xr:uid="{00000000-0005-0000-0000-00008D000000}"/>
    <cellStyle name="60% - 强调文字颜色 5 3 2" xfId="143" xr:uid="{00000000-0005-0000-0000-00008E000000}"/>
    <cellStyle name="60% - 强调文字颜色 5 3 2 2" xfId="144" xr:uid="{00000000-0005-0000-0000-00008F000000}"/>
    <cellStyle name="60% - 强调文字颜色 5 3 3" xfId="145" xr:uid="{00000000-0005-0000-0000-000090000000}"/>
    <cellStyle name="60% - 强调文字颜色 6 2" xfId="146" xr:uid="{00000000-0005-0000-0000-000091000000}"/>
    <cellStyle name="60% - 强调文字颜色 6 3" xfId="147" xr:uid="{00000000-0005-0000-0000-000092000000}"/>
    <cellStyle name="60% - 强调文字颜色 6 3 2" xfId="148" xr:uid="{00000000-0005-0000-0000-000093000000}"/>
    <cellStyle name="60% - 强调文字颜色 6 3 2 2" xfId="149" xr:uid="{00000000-0005-0000-0000-000094000000}"/>
    <cellStyle name="60% - 强调文字颜色 6 3 3" xfId="150" xr:uid="{00000000-0005-0000-0000-000095000000}"/>
    <cellStyle name="6mal" xfId="151" xr:uid="{00000000-0005-0000-0000-000096000000}"/>
    <cellStyle name="Accent1" xfId="152" xr:uid="{00000000-0005-0000-0000-000097000000}"/>
    <cellStyle name="Accent1 - 20%" xfId="153" xr:uid="{00000000-0005-0000-0000-000098000000}"/>
    <cellStyle name="Accent1 - 20% 2" xfId="154" xr:uid="{00000000-0005-0000-0000-000099000000}"/>
    <cellStyle name="Accent1 - 20% 2 2" xfId="155" xr:uid="{00000000-0005-0000-0000-00009A000000}"/>
    <cellStyle name="Accent1 - 20% 3" xfId="156" xr:uid="{00000000-0005-0000-0000-00009B000000}"/>
    <cellStyle name="Accent1 - 40%" xfId="157" xr:uid="{00000000-0005-0000-0000-00009C000000}"/>
    <cellStyle name="Accent1 - 40% 2" xfId="158" xr:uid="{00000000-0005-0000-0000-00009D000000}"/>
    <cellStyle name="Accent1 - 40% 2 2" xfId="159" xr:uid="{00000000-0005-0000-0000-00009E000000}"/>
    <cellStyle name="Accent1 - 40% 3" xfId="160" xr:uid="{00000000-0005-0000-0000-00009F000000}"/>
    <cellStyle name="Accent1 - 60%" xfId="161" xr:uid="{00000000-0005-0000-0000-0000A0000000}"/>
    <cellStyle name="Accent1 - 60% 2" xfId="162" xr:uid="{00000000-0005-0000-0000-0000A1000000}"/>
    <cellStyle name="Accent1 - 60% 2 2" xfId="163" xr:uid="{00000000-0005-0000-0000-0000A2000000}"/>
    <cellStyle name="Accent1 - 60% 3" xfId="164" xr:uid="{00000000-0005-0000-0000-0000A3000000}"/>
    <cellStyle name="Accent1_Book1" xfId="165" xr:uid="{00000000-0005-0000-0000-0000A4000000}"/>
    <cellStyle name="Accent2" xfId="166" xr:uid="{00000000-0005-0000-0000-0000A5000000}"/>
    <cellStyle name="Accent2 - 20%" xfId="167" xr:uid="{00000000-0005-0000-0000-0000A6000000}"/>
    <cellStyle name="Accent2 - 20% 2" xfId="168" xr:uid="{00000000-0005-0000-0000-0000A7000000}"/>
    <cellStyle name="Accent2 - 20% 2 2" xfId="169" xr:uid="{00000000-0005-0000-0000-0000A8000000}"/>
    <cellStyle name="Accent2 - 20% 3" xfId="170" xr:uid="{00000000-0005-0000-0000-0000A9000000}"/>
    <cellStyle name="Accent2 - 40%" xfId="171" xr:uid="{00000000-0005-0000-0000-0000AA000000}"/>
    <cellStyle name="Accent2 - 40% 2" xfId="172" xr:uid="{00000000-0005-0000-0000-0000AB000000}"/>
    <cellStyle name="Accent2 - 40% 2 2" xfId="173" xr:uid="{00000000-0005-0000-0000-0000AC000000}"/>
    <cellStyle name="Accent2 - 40% 3" xfId="174" xr:uid="{00000000-0005-0000-0000-0000AD000000}"/>
    <cellStyle name="Accent2 - 60%" xfId="175" xr:uid="{00000000-0005-0000-0000-0000AE000000}"/>
    <cellStyle name="Accent2 - 60% 2" xfId="176" xr:uid="{00000000-0005-0000-0000-0000AF000000}"/>
    <cellStyle name="Accent2 - 60% 2 2" xfId="177" xr:uid="{00000000-0005-0000-0000-0000B0000000}"/>
    <cellStyle name="Accent2 - 60% 3" xfId="178" xr:uid="{00000000-0005-0000-0000-0000B1000000}"/>
    <cellStyle name="Accent2_Book1" xfId="179" xr:uid="{00000000-0005-0000-0000-0000B2000000}"/>
    <cellStyle name="Accent3" xfId="180" xr:uid="{00000000-0005-0000-0000-0000B3000000}"/>
    <cellStyle name="Accent3 - 20%" xfId="181" xr:uid="{00000000-0005-0000-0000-0000B4000000}"/>
    <cellStyle name="Accent3 - 20% 2" xfId="182" xr:uid="{00000000-0005-0000-0000-0000B5000000}"/>
    <cellStyle name="Accent3 - 20% 2 2" xfId="183" xr:uid="{00000000-0005-0000-0000-0000B6000000}"/>
    <cellStyle name="Accent3 - 20% 3" xfId="184" xr:uid="{00000000-0005-0000-0000-0000B7000000}"/>
    <cellStyle name="Accent3 - 40%" xfId="185" xr:uid="{00000000-0005-0000-0000-0000B8000000}"/>
    <cellStyle name="Accent3 - 40% 2" xfId="186" xr:uid="{00000000-0005-0000-0000-0000B9000000}"/>
    <cellStyle name="Accent3 - 40% 2 2" xfId="187" xr:uid="{00000000-0005-0000-0000-0000BA000000}"/>
    <cellStyle name="Accent3 - 40% 3" xfId="188" xr:uid="{00000000-0005-0000-0000-0000BB000000}"/>
    <cellStyle name="Accent3 - 60%" xfId="189" xr:uid="{00000000-0005-0000-0000-0000BC000000}"/>
    <cellStyle name="Accent3 - 60% 2" xfId="190" xr:uid="{00000000-0005-0000-0000-0000BD000000}"/>
    <cellStyle name="Accent3 - 60% 2 2" xfId="191" xr:uid="{00000000-0005-0000-0000-0000BE000000}"/>
    <cellStyle name="Accent3 - 60% 3" xfId="192" xr:uid="{00000000-0005-0000-0000-0000BF000000}"/>
    <cellStyle name="Accent3_Book1" xfId="193" xr:uid="{00000000-0005-0000-0000-0000C0000000}"/>
    <cellStyle name="Accent4" xfId="194" xr:uid="{00000000-0005-0000-0000-0000C1000000}"/>
    <cellStyle name="Accent4 - 20%" xfId="195" xr:uid="{00000000-0005-0000-0000-0000C2000000}"/>
    <cellStyle name="Accent4 - 20% 2" xfId="196" xr:uid="{00000000-0005-0000-0000-0000C3000000}"/>
    <cellStyle name="Accent4 - 20% 2 2" xfId="197" xr:uid="{00000000-0005-0000-0000-0000C4000000}"/>
    <cellStyle name="Accent4 - 20% 3" xfId="198" xr:uid="{00000000-0005-0000-0000-0000C5000000}"/>
    <cellStyle name="Accent4 - 40%" xfId="199" xr:uid="{00000000-0005-0000-0000-0000C6000000}"/>
    <cellStyle name="Accent4 - 40% 2" xfId="200" xr:uid="{00000000-0005-0000-0000-0000C7000000}"/>
    <cellStyle name="Accent4 - 40% 2 2" xfId="201" xr:uid="{00000000-0005-0000-0000-0000C8000000}"/>
    <cellStyle name="Accent4 - 40% 3" xfId="202" xr:uid="{00000000-0005-0000-0000-0000C9000000}"/>
    <cellStyle name="Accent4 - 60%" xfId="203" xr:uid="{00000000-0005-0000-0000-0000CA000000}"/>
    <cellStyle name="Accent4 - 60% 2" xfId="204" xr:uid="{00000000-0005-0000-0000-0000CB000000}"/>
    <cellStyle name="Accent4 - 60% 2 2" xfId="205" xr:uid="{00000000-0005-0000-0000-0000CC000000}"/>
    <cellStyle name="Accent4 - 60% 3" xfId="206" xr:uid="{00000000-0005-0000-0000-0000CD000000}"/>
    <cellStyle name="Accent4_Book1" xfId="207" xr:uid="{00000000-0005-0000-0000-0000CE000000}"/>
    <cellStyle name="Accent5" xfId="208" xr:uid="{00000000-0005-0000-0000-0000CF000000}"/>
    <cellStyle name="Accent5 - 20%" xfId="209" xr:uid="{00000000-0005-0000-0000-0000D0000000}"/>
    <cellStyle name="Accent5 - 20% 2" xfId="210" xr:uid="{00000000-0005-0000-0000-0000D1000000}"/>
    <cellStyle name="Accent5 - 20% 2 2" xfId="211" xr:uid="{00000000-0005-0000-0000-0000D2000000}"/>
    <cellStyle name="Accent5 - 20% 3" xfId="212" xr:uid="{00000000-0005-0000-0000-0000D3000000}"/>
    <cellStyle name="Accent5 - 40%" xfId="213" xr:uid="{00000000-0005-0000-0000-0000D4000000}"/>
    <cellStyle name="Accent5 - 40% 2" xfId="214" xr:uid="{00000000-0005-0000-0000-0000D5000000}"/>
    <cellStyle name="Accent5 - 40% 2 2" xfId="215" xr:uid="{00000000-0005-0000-0000-0000D6000000}"/>
    <cellStyle name="Accent5 - 40% 3" xfId="216" xr:uid="{00000000-0005-0000-0000-0000D7000000}"/>
    <cellStyle name="Accent5 - 60%" xfId="217" xr:uid="{00000000-0005-0000-0000-0000D8000000}"/>
    <cellStyle name="Accent5 - 60% 2" xfId="218" xr:uid="{00000000-0005-0000-0000-0000D9000000}"/>
    <cellStyle name="Accent5 - 60% 2 2" xfId="219" xr:uid="{00000000-0005-0000-0000-0000DA000000}"/>
    <cellStyle name="Accent5 - 60% 3" xfId="220" xr:uid="{00000000-0005-0000-0000-0000DB000000}"/>
    <cellStyle name="Accent5_Book1" xfId="221" xr:uid="{00000000-0005-0000-0000-0000DC000000}"/>
    <cellStyle name="Accent6" xfId="222" xr:uid="{00000000-0005-0000-0000-0000DD000000}"/>
    <cellStyle name="Accent6 - 20%" xfId="223" xr:uid="{00000000-0005-0000-0000-0000DE000000}"/>
    <cellStyle name="Accent6 - 20% 2" xfId="224" xr:uid="{00000000-0005-0000-0000-0000DF000000}"/>
    <cellStyle name="Accent6 - 20% 2 2" xfId="225" xr:uid="{00000000-0005-0000-0000-0000E0000000}"/>
    <cellStyle name="Accent6 - 20% 3" xfId="226" xr:uid="{00000000-0005-0000-0000-0000E1000000}"/>
    <cellStyle name="Accent6 - 40%" xfId="227" xr:uid="{00000000-0005-0000-0000-0000E2000000}"/>
    <cellStyle name="Accent6 - 40% 2" xfId="228" xr:uid="{00000000-0005-0000-0000-0000E3000000}"/>
    <cellStyle name="Accent6 - 40% 2 2" xfId="229" xr:uid="{00000000-0005-0000-0000-0000E4000000}"/>
    <cellStyle name="Accent6 - 40% 3" xfId="230" xr:uid="{00000000-0005-0000-0000-0000E5000000}"/>
    <cellStyle name="Accent6 - 60%" xfId="231" xr:uid="{00000000-0005-0000-0000-0000E6000000}"/>
    <cellStyle name="Accent6 - 60% 2" xfId="232" xr:uid="{00000000-0005-0000-0000-0000E7000000}"/>
    <cellStyle name="Accent6 - 60% 2 2" xfId="233" xr:uid="{00000000-0005-0000-0000-0000E8000000}"/>
    <cellStyle name="Accent6 - 60% 3" xfId="234" xr:uid="{00000000-0005-0000-0000-0000E9000000}"/>
    <cellStyle name="Accent6_Book1" xfId="235" xr:uid="{00000000-0005-0000-0000-0000EA000000}"/>
    <cellStyle name="args.style" xfId="236" xr:uid="{00000000-0005-0000-0000-0000EB000000}"/>
    <cellStyle name="Bad" xfId="237" xr:uid="{00000000-0005-0000-0000-0000EC000000}"/>
    <cellStyle name="Black" xfId="238" xr:uid="{00000000-0005-0000-0000-0000ED000000}"/>
    <cellStyle name="Border" xfId="239" xr:uid="{00000000-0005-0000-0000-0000EE000000}"/>
    <cellStyle name="Calc Currency (0)" xfId="240" xr:uid="{00000000-0005-0000-0000-0000EF000000}"/>
    <cellStyle name="Calculation" xfId="241" xr:uid="{00000000-0005-0000-0000-0000F0000000}"/>
    <cellStyle name="Check Cell" xfId="242" xr:uid="{00000000-0005-0000-0000-0000F1000000}"/>
    <cellStyle name="Comma [0]" xfId="243" xr:uid="{00000000-0005-0000-0000-0000F2000000}"/>
    <cellStyle name="Comma [0] 2" xfId="244" xr:uid="{00000000-0005-0000-0000-0000F3000000}"/>
    <cellStyle name="Comma [0] 3" xfId="245" xr:uid="{00000000-0005-0000-0000-0000F4000000}"/>
    <cellStyle name="comma zerodec" xfId="246" xr:uid="{00000000-0005-0000-0000-0000F5000000}"/>
    <cellStyle name="Comma_!!!GO" xfId="247" xr:uid="{00000000-0005-0000-0000-0000F6000000}"/>
    <cellStyle name="comma-d" xfId="248" xr:uid="{00000000-0005-0000-0000-0000F7000000}"/>
    <cellStyle name="Currency [0]" xfId="249" xr:uid="{00000000-0005-0000-0000-0000F8000000}"/>
    <cellStyle name="Currency_!!!GO" xfId="250" xr:uid="{00000000-0005-0000-0000-0000F9000000}"/>
    <cellStyle name="Currency1" xfId="251" xr:uid="{00000000-0005-0000-0000-0000FA000000}"/>
    <cellStyle name="Date" xfId="252" xr:uid="{00000000-0005-0000-0000-0000FB000000}"/>
    <cellStyle name="Dezimal [0]_laroux" xfId="253" xr:uid="{00000000-0005-0000-0000-0000FC000000}"/>
    <cellStyle name="Dezimal_laroux" xfId="254" xr:uid="{00000000-0005-0000-0000-0000FD000000}"/>
    <cellStyle name="Dollar (zero dec)" xfId="255" xr:uid="{00000000-0005-0000-0000-0000FE000000}"/>
    <cellStyle name="Explanatory Text" xfId="256" xr:uid="{00000000-0005-0000-0000-0000FF000000}"/>
    <cellStyle name="e鯪9Y_x000b_" xfId="257" xr:uid="{00000000-0005-0000-0000-000000010000}"/>
    <cellStyle name="e鯪9Y_x000b_ 2" xfId="258" xr:uid="{00000000-0005-0000-0000-000001010000}"/>
    <cellStyle name="Fixed" xfId="259" xr:uid="{00000000-0005-0000-0000-000002010000}"/>
    <cellStyle name="Followed Hyperlink_AheadBehind.xls Chart 23" xfId="260" xr:uid="{00000000-0005-0000-0000-000003010000}"/>
    <cellStyle name="Good" xfId="261" xr:uid="{00000000-0005-0000-0000-000004010000}"/>
    <cellStyle name="Grey" xfId="262" xr:uid="{00000000-0005-0000-0000-000005010000}"/>
    <cellStyle name="Header1" xfId="263" xr:uid="{00000000-0005-0000-0000-000006010000}"/>
    <cellStyle name="Header2" xfId="264" xr:uid="{00000000-0005-0000-0000-000007010000}"/>
    <cellStyle name="Heading 1" xfId="265" xr:uid="{00000000-0005-0000-0000-000008010000}"/>
    <cellStyle name="Heading 2" xfId="266" xr:uid="{00000000-0005-0000-0000-000009010000}"/>
    <cellStyle name="Heading 3" xfId="267" xr:uid="{00000000-0005-0000-0000-00000A010000}"/>
    <cellStyle name="Heading 4" xfId="268" xr:uid="{00000000-0005-0000-0000-00000B010000}"/>
    <cellStyle name="HEADING1" xfId="269" xr:uid="{00000000-0005-0000-0000-00000C010000}"/>
    <cellStyle name="HEADING2" xfId="270" xr:uid="{00000000-0005-0000-0000-00000D010000}"/>
    <cellStyle name="Hyperlink_AheadBehind.xls Chart 23" xfId="271" xr:uid="{00000000-0005-0000-0000-00000E010000}"/>
    <cellStyle name="Input" xfId="272" xr:uid="{00000000-0005-0000-0000-00000F010000}"/>
    <cellStyle name="Input [yellow]" xfId="273" xr:uid="{00000000-0005-0000-0000-000010010000}"/>
    <cellStyle name="Input Cells" xfId="274" xr:uid="{00000000-0005-0000-0000-000011010000}"/>
    <cellStyle name="Input_Book1" xfId="275" xr:uid="{00000000-0005-0000-0000-000012010000}"/>
    <cellStyle name="Linked Cell" xfId="276" xr:uid="{00000000-0005-0000-0000-000013010000}"/>
    <cellStyle name="Linked Cells" xfId="277" xr:uid="{00000000-0005-0000-0000-000014010000}"/>
    <cellStyle name="Millares [0]_96 Risk" xfId="278" xr:uid="{00000000-0005-0000-0000-000015010000}"/>
    <cellStyle name="Millares_96 Risk" xfId="279" xr:uid="{00000000-0005-0000-0000-000016010000}"/>
    <cellStyle name="Milliers [0]_!!!GO" xfId="280" xr:uid="{00000000-0005-0000-0000-000017010000}"/>
    <cellStyle name="Milliers_!!!GO" xfId="281" xr:uid="{00000000-0005-0000-0000-000018010000}"/>
    <cellStyle name="Moneda [0]_96 Risk" xfId="282" xr:uid="{00000000-0005-0000-0000-000019010000}"/>
    <cellStyle name="Moneda_96 Risk" xfId="283" xr:uid="{00000000-0005-0000-0000-00001A010000}"/>
    <cellStyle name="Mon閠aire [0]_!!!GO" xfId="284" xr:uid="{00000000-0005-0000-0000-00001B010000}"/>
    <cellStyle name="Mon閠aire_!!!GO" xfId="285" xr:uid="{00000000-0005-0000-0000-00001C010000}"/>
    <cellStyle name="Neutral" xfId="286" xr:uid="{00000000-0005-0000-0000-00001D010000}"/>
    <cellStyle name="New Times Roman" xfId="287" xr:uid="{00000000-0005-0000-0000-00001E010000}"/>
    <cellStyle name="no dec" xfId="288" xr:uid="{00000000-0005-0000-0000-00001F010000}"/>
    <cellStyle name="Non défini" xfId="289" xr:uid="{00000000-0005-0000-0000-000020010000}"/>
    <cellStyle name="Norma,_laroux_4_营业在建 (2)_E21" xfId="290" xr:uid="{00000000-0005-0000-0000-000021010000}"/>
    <cellStyle name="Normal - Style1" xfId="291" xr:uid="{00000000-0005-0000-0000-000022010000}"/>
    <cellStyle name="Normal_!!!GO" xfId="292" xr:uid="{00000000-0005-0000-0000-000023010000}"/>
    <cellStyle name="Note" xfId="293" xr:uid="{00000000-0005-0000-0000-000024010000}"/>
    <cellStyle name="Note 2" xfId="294" xr:uid="{00000000-0005-0000-0000-000025010000}"/>
    <cellStyle name="Output" xfId="295" xr:uid="{00000000-0005-0000-0000-000026010000}"/>
    <cellStyle name="per.style" xfId="296" xr:uid="{00000000-0005-0000-0000-000027010000}"/>
    <cellStyle name="Percent [2]" xfId="297" xr:uid="{00000000-0005-0000-0000-000028010000}"/>
    <cellStyle name="Percent_!!!GO" xfId="298" xr:uid="{00000000-0005-0000-0000-000029010000}"/>
    <cellStyle name="Pourcentage_pldt" xfId="299" xr:uid="{00000000-0005-0000-0000-00002A010000}"/>
    <cellStyle name="PSChar" xfId="300" xr:uid="{00000000-0005-0000-0000-00002B010000}"/>
    <cellStyle name="PSDate" xfId="301" xr:uid="{00000000-0005-0000-0000-00002C010000}"/>
    <cellStyle name="PSDec" xfId="302" xr:uid="{00000000-0005-0000-0000-00002D010000}"/>
    <cellStyle name="PSHeading" xfId="303" xr:uid="{00000000-0005-0000-0000-00002E010000}"/>
    <cellStyle name="PSInt" xfId="304" xr:uid="{00000000-0005-0000-0000-00002F010000}"/>
    <cellStyle name="PSSpacer" xfId="305" xr:uid="{00000000-0005-0000-0000-000030010000}"/>
    <cellStyle name="Red" xfId="306" xr:uid="{00000000-0005-0000-0000-000031010000}"/>
    <cellStyle name="RowLevel_0" xfId="307" xr:uid="{00000000-0005-0000-0000-000032010000}"/>
    <cellStyle name="s]_x000d__x000a_load=_x000d__x000a_run=_x000d__x000a_NullPort=None_x000d__x000a_device=HP LaserJet 4 Plus,HPPCL5MS,LPT1:_x000d__x000a__x000d__x000a_[Desktop]_x000d__x000a_Wallpaper=(无)_x000d__x000a_TileWallpaper=0_x000d_" xfId="308" xr:uid="{00000000-0005-0000-0000-000033010000}"/>
    <cellStyle name="s]_x000d__x000a_load=_x000d__x000a_run=_x000d__x000a_NullPort=None_x000d__x000a_device=HP LaserJet 4 Plus,HPPCL5MS,LPT1:_x000d__x000a__x000d__x000a_[Desktop]_x000d__x000a_Wallpaper=(无)_x000d__x000a_TileWallpaper=0_x000d_ 2" xfId="309" xr:uid="{00000000-0005-0000-0000-000034010000}"/>
    <cellStyle name="s]_x000d__x000a_load=_x000d__x000a_run=_x000d__x000a_NullPort=None_x000d__x000a_device=HP LaserJet 4 Plus,HPPCL5MS,LPT1:_x000d__x000a__x000d__x000a_[Desktop]_x000d__x000a_Wallpaper=(无)_x000d__x000a_TileWallpaper=0_x000d_ 2 2" xfId="310" xr:uid="{00000000-0005-0000-0000-000035010000}"/>
    <cellStyle name="s]_x000d__x000a_load=_x000d__x000a_run=_x000d__x000a_NullPort=None_x000d__x000a_device=HP LaserJet 4 Plus,HPPCL5MS,LPT1:_x000d__x000a__x000d__x000a_[Desktop]_x000d__x000a_Wallpaper=(无)_x000d__x000a_TileWallpaper=0_x000d_ 3" xfId="311" xr:uid="{00000000-0005-0000-0000-000036010000}"/>
    <cellStyle name="sstot" xfId="312" xr:uid="{00000000-0005-0000-0000-000037010000}"/>
    <cellStyle name="Standard_AREAS" xfId="313" xr:uid="{00000000-0005-0000-0000-000038010000}"/>
    <cellStyle name="Style 1" xfId="314" xr:uid="{00000000-0005-0000-0000-000039010000}"/>
    <cellStyle name="t" xfId="315" xr:uid="{00000000-0005-0000-0000-00003A010000}"/>
    <cellStyle name="t_HVAC Equipment (3)" xfId="316" xr:uid="{00000000-0005-0000-0000-00003B010000}"/>
    <cellStyle name="Title" xfId="317" xr:uid="{00000000-0005-0000-0000-00003C010000}"/>
    <cellStyle name="Total" xfId="318" xr:uid="{00000000-0005-0000-0000-00003D010000}"/>
    <cellStyle name="Tusental (0)_pldt" xfId="319" xr:uid="{00000000-0005-0000-0000-00003E010000}"/>
    <cellStyle name="Tusental_pldt" xfId="320" xr:uid="{00000000-0005-0000-0000-00003F010000}"/>
    <cellStyle name="Valuta (0)_pldt" xfId="321" xr:uid="{00000000-0005-0000-0000-000040010000}"/>
    <cellStyle name="Valuta_pldt" xfId="322" xr:uid="{00000000-0005-0000-0000-000041010000}"/>
    <cellStyle name="Warning Text" xfId="323" xr:uid="{00000000-0005-0000-0000-000042010000}"/>
    <cellStyle name="百分比 2" xfId="324" xr:uid="{00000000-0005-0000-0000-000043010000}"/>
    <cellStyle name="百分比 2 2" xfId="325" xr:uid="{00000000-0005-0000-0000-000044010000}"/>
    <cellStyle name="百分比 3" xfId="326" xr:uid="{00000000-0005-0000-0000-000045010000}"/>
    <cellStyle name="百分比 3 2" xfId="327" xr:uid="{00000000-0005-0000-0000-000046010000}"/>
    <cellStyle name="百分比 4" xfId="328" xr:uid="{00000000-0005-0000-0000-000047010000}"/>
    <cellStyle name="百分比 4 2" xfId="329" xr:uid="{00000000-0005-0000-0000-000048010000}"/>
    <cellStyle name="捠壿 [0.00]_Region Orders (2)" xfId="330" xr:uid="{00000000-0005-0000-0000-000049010000}"/>
    <cellStyle name="捠壿_Region Orders (2)" xfId="331" xr:uid="{00000000-0005-0000-0000-00004A010000}"/>
    <cellStyle name="编号" xfId="332" xr:uid="{00000000-0005-0000-0000-00004B010000}"/>
    <cellStyle name="标题 1 2" xfId="333" xr:uid="{00000000-0005-0000-0000-00004C010000}"/>
    <cellStyle name="标题 1 3" xfId="334" xr:uid="{00000000-0005-0000-0000-00004D010000}"/>
    <cellStyle name="标题 1 3 2" xfId="335" xr:uid="{00000000-0005-0000-0000-00004E010000}"/>
    <cellStyle name="标题 1 3 2 2" xfId="336" xr:uid="{00000000-0005-0000-0000-00004F010000}"/>
    <cellStyle name="标题 1 3 3" xfId="337" xr:uid="{00000000-0005-0000-0000-000050010000}"/>
    <cellStyle name="标题 2 2" xfId="338" xr:uid="{00000000-0005-0000-0000-000051010000}"/>
    <cellStyle name="标题 2 3" xfId="339" xr:uid="{00000000-0005-0000-0000-000052010000}"/>
    <cellStyle name="标题 2 3 2" xfId="340" xr:uid="{00000000-0005-0000-0000-000053010000}"/>
    <cellStyle name="标题 2 3 2 2" xfId="341" xr:uid="{00000000-0005-0000-0000-000054010000}"/>
    <cellStyle name="标题 2 3 3" xfId="342" xr:uid="{00000000-0005-0000-0000-000055010000}"/>
    <cellStyle name="标题 3 2" xfId="343" xr:uid="{00000000-0005-0000-0000-000056010000}"/>
    <cellStyle name="标题 3 3" xfId="344" xr:uid="{00000000-0005-0000-0000-000057010000}"/>
    <cellStyle name="标题 3 3 2" xfId="345" xr:uid="{00000000-0005-0000-0000-000058010000}"/>
    <cellStyle name="标题 3 3 2 2" xfId="346" xr:uid="{00000000-0005-0000-0000-000059010000}"/>
    <cellStyle name="标题 3 3 3" xfId="347" xr:uid="{00000000-0005-0000-0000-00005A010000}"/>
    <cellStyle name="标题 4 2" xfId="348" xr:uid="{00000000-0005-0000-0000-00005B010000}"/>
    <cellStyle name="标题 4 3" xfId="349" xr:uid="{00000000-0005-0000-0000-00005C010000}"/>
    <cellStyle name="标题 4 3 2" xfId="350" xr:uid="{00000000-0005-0000-0000-00005D010000}"/>
    <cellStyle name="标题 4 3 2 2" xfId="351" xr:uid="{00000000-0005-0000-0000-00005E010000}"/>
    <cellStyle name="标题 4 3 3" xfId="352" xr:uid="{00000000-0005-0000-0000-00005F010000}"/>
    <cellStyle name="标题 5" xfId="353" xr:uid="{00000000-0005-0000-0000-000060010000}"/>
    <cellStyle name="标题 5 2" xfId="354" xr:uid="{00000000-0005-0000-0000-000061010000}"/>
    <cellStyle name="标题 5 2 2" xfId="355" xr:uid="{00000000-0005-0000-0000-000062010000}"/>
    <cellStyle name="标题 5 3" xfId="356" xr:uid="{00000000-0005-0000-0000-000063010000}"/>
    <cellStyle name="标题 6" xfId="357" xr:uid="{00000000-0005-0000-0000-000064010000}"/>
    <cellStyle name="标题 6 2" xfId="358" xr:uid="{00000000-0005-0000-0000-000065010000}"/>
    <cellStyle name="标题 6 2 2" xfId="359" xr:uid="{00000000-0005-0000-0000-000066010000}"/>
    <cellStyle name="标题 6 3" xfId="360" xr:uid="{00000000-0005-0000-0000-000067010000}"/>
    <cellStyle name="标题1" xfId="361" xr:uid="{00000000-0005-0000-0000-000068010000}"/>
    <cellStyle name="表标题" xfId="362" xr:uid="{00000000-0005-0000-0000-000069010000}"/>
    <cellStyle name="表标题 2" xfId="363" xr:uid="{00000000-0005-0000-0000-00006A010000}"/>
    <cellStyle name="表标题 2 2" xfId="364" xr:uid="{00000000-0005-0000-0000-00006B010000}"/>
    <cellStyle name="表标题 3" xfId="365" xr:uid="{00000000-0005-0000-0000-00006C010000}"/>
    <cellStyle name="部门" xfId="366" xr:uid="{00000000-0005-0000-0000-00006D010000}"/>
    <cellStyle name="差 2" xfId="367" xr:uid="{00000000-0005-0000-0000-00006E010000}"/>
    <cellStyle name="差 3" xfId="368" xr:uid="{00000000-0005-0000-0000-00006F010000}"/>
    <cellStyle name="差 3 2" xfId="369" xr:uid="{00000000-0005-0000-0000-000070010000}"/>
    <cellStyle name="差 3 2 2" xfId="370" xr:uid="{00000000-0005-0000-0000-000071010000}"/>
    <cellStyle name="差 3 3" xfId="371" xr:uid="{00000000-0005-0000-0000-000072010000}"/>
    <cellStyle name="差_ 表二" xfId="372" xr:uid="{00000000-0005-0000-0000-000073010000}"/>
    <cellStyle name="差_ 表二 2" xfId="373" xr:uid="{00000000-0005-0000-0000-000074010000}"/>
    <cellStyle name="差_ 表二 2 2" xfId="374" xr:uid="{00000000-0005-0000-0000-000075010000}"/>
    <cellStyle name="差_ 表二 3" xfId="375" xr:uid="{00000000-0005-0000-0000-000076010000}"/>
    <cellStyle name="差_~4190974" xfId="376" xr:uid="{00000000-0005-0000-0000-000077010000}"/>
    <cellStyle name="差_~4190974 2" xfId="377" xr:uid="{00000000-0005-0000-0000-000078010000}"/>
    <cellStyle name="差_~4190974 2 2" xfId="378" xr:uid="{00000000-0005-0000-0000-000079010000}"/>
    <cellStyle name="差_~4190974 3" xfId="379" xr:uid="{00000000-0005-0000-0000-00007A010000}"/>
    <cellStyle name="差_~5676413" xfId="380" xr:uid="{00000000-0005-0000-0000-00007B010000}"/>
    <cellStyle name="差_~5676413 2" xfId="381" xr:uid="{00000000-0005-0000-0000-00007C010000}"/>
    <cellStyle name="差_~5676413 2 2" xfId="382" xr:uid="{00000000-0005-0000-0000-00007D010000}"/>
    <cellStyle name="差_~5676413 3" xfId="383" xr:uid="{00000000-0005-0000-0000-00007E010000}"/>
    <cellStyle name="差_00省级(打印)" xfId="384" xr:uid="{00000000-0005-0000-0000-00007F010000}"/>
    <cellStyle name="差_00省级(打印) 2" xfId="385" xr:uid="{00000000-0005-0000-0000-000080010000}"/>
    <cellStyle name="差_00省级(打印) 2 2" xfId="386" xr:uid="{00000000-0005-0000-0000-000081010000}"/>
    <cellStyle name="差_00省级(打印) 3" xfId="387" xr:uid="{00000000-0005-0000-0000-000082010000}"/>
    <cellStyle name="差_00省级(定稿)" xfId="388" xr:uid="{00000000-0005-0000-0000-000083010000}"/>
    <cellStyle name="差_00省级(定稿) 2" xfId="389" xr:uid="{00000000-0005-0000-0000-000084010000}"/>
    <cellStyle name="差_00省级(定稿) 2 2" xfId="390" xr:uid="{00000000-0005-0000-0000-000085010000}"/>
    <cellStyle name="差_00省级(定稿) 3" xfId="391" xr:uid="{00000000-0005-0000-0000-000086010000}"/>
    <cellStyle name="差_03昭通" xfId="392" xr:uid="{00000000-0005-0000-0000-000087010000}"/>
    <cellStyle name="差_03昭通 2" xfId="393" xr:uid="{00000000-0005-0000-0000-000088010000}"/>
    <cellStyle name="差_03昭通 2 2" xfId="394" xr:uid="{00000000-0005-0000-0000-000089010000}"/>
    <cellStyle name="差_03昭通 3" xfId="395" xr:uid="{00000000-0005-0000-0000-00008A010000}"/>
    <cellStyle name="差_0502通海县" xfId="396" xr:uid="{00000000-0005-0000-0000-00008B010000}"/>
    <cellStyle name="差_0502通海县 2" xfId="397" xr:uid="{00000000-0005-0000-0000-00008C010000}"/>
    <cellStyle name="差_0502通海县 2 2" xfId="398" xr:uid="{00000000-0005-0000-0000-00008D010000}"/>
    <cellStyle name="差_0502通海县 3" xfId="399" xr:uid="{00000000-0005-0000-0000-00008E010000}"/>
    <cellStyle name="差_05玉溪" xfId="400" xr:uid="{00000000-0005-0000-0000-00008F010000}"/>
    <cellStyle name="差_05玉溪 2" xfId="401" xr:uid="{00000000-0005-0000-0000-000090010000}"/>
    <cellStyle name="差_05玉溪 2 2" xfId="402" xr:uid="{00000000-0005-0000-0000-000091010000}"/>
    <cellStyle name="差_05玉溪 3" xfId="403" xr:uid="{00000000-0005-0000-0000-000092010000}"/>
    <cellStyle name="差_0605石屏县" xfId="404" xr:uid="{00000000-0005-0000-0000-000093010000}"/>
    <cellStyle name="差_0605石屏县 2" xfId="405" xr:uid="{00000000-0005-0000-0000-000094010000}"/>
    <cellStyle name="差_0605石屏县 2 2" xfId="406" xr:uid="{00000000-0005-0000-0000-000095010000}"/>
    <cellStyle name="差_0605石屏县 3" xfId="407" xr:uid="{00000000-0005-0000-0000-000096010000}"/>
    <cellStyle name="差_1003牟定县" xfId="408" xr:uid="{00000000-0005-0000-0000-000097010000}"/>
    <cellStyle name="差_1003牟定县 2" xfId="409" xr:uid="{00000000-0005-0000-0000-000098010000}"/>
    <cellStyle name="差_1003牟定县 2 2" xfId="410" xr:uid="{00000000-0005-0000-0000-000099010000}"/>
    <cellStyle name="差_1003牟定县 3" xfId="411" xr:uid="{00000000-0005-0000-0000-00009A010000}"/>
    <cellStyle name="差_1110洱源县" xfId="412" xr:uid="{00000000-0005-0000-0000-00009B010000}"/>
    <cellStyle name="差_1110洱源县 2" xfId="413" xr:uid="{00000000-0005-0000-0000-00009C010000}"/>
    <cellStyle name="差_1110洱源县 2 2" xfId="414" xr:uid="{00000000-0005-0000-0000-00009D010000}"/>
    <cellStyle name="差_1110洱源县 3" xfId="415" xr:uid="{00000000-0005-0000-0000-00009E010000}"/>
    <cellStyle name="差_11大理" xfId="416" xr:uid="{00000000-0005-0000-0000-00009F010000}"/>
    <cellStyle name="差_11大理 2" xfId="417" xr:uid="{00000000-0005-0000-0000-0000A0010000}"/>
    <cellStyle name="差_11大理 2 2" xfId="418" xr:uid="{00000000-0005-0000-0000-0000A1010000}"/>
    <cellStyle name="差_11大理 3" xfId="419" xr:uid="{00000000-0005-0000-0000-0000A2010000}"/>
    <cellStyle name="差_2、土地面积、人口、粮食产量基本情况" xfId="420" xr:uid="{00000000-0005-0000-0000-0000A3010000}"/>
    <cellStyle name="差_2、土地面积、人口、粮食产量基本情况 2" xfId="421" xr:uid="{00000000-0005-0000-0000-0000A4010000}"/>
    <cellStyle name="差_2、土地面积、人口、粮食产量基本情况 2 2" xfId="422" xr:uid="{00000000-0005-0000-0000-0000A5010000}"/>
    <cellStyle name="差_2、土地面积、人口、粮食产量基本情况 3" xfId="423" xr:uid="{00000000-0005-0000-0000-0000A6010000}"/>
    <cellStyle name="差_2006年分析表" xfId="424" xr:uid="{00000000-0005-0000-0000-0000A7010000}"/>
    <cellStyle name="差_2006年基础数据" xfId="425" xr:uid="{00000000-0005-0000-0000-0000A8010000}"/>
    <cellStyle name="差_2006年基础数据 2" xfId="426" xr:uid="{00000000-0005-0000-0000-0000A9010000}"/>
    <cellStyle name="差_2006年基础数据 2 2" xfId="427" xr:uid="{00000000-0005-0000-0000-0000AA010000}"/>
    <cellStyle name="差_2006年基础数据 3" xfId="428" xr:uid="{00000000-0005-0000-0000-0000AB010000}"/>
    <cellStyle name="差_2006年全省财力计算表（中央、决算）" xfId="429" xr:uid="{00000000-0005-0000-0000-0000AC010000}"/>
    <cellStyle name="差_2006年全省财力计算表（中央、决算） 2" xfId="430" xr:uid="{00000000-0005-0000-0000-0000AD010000}"/>
    <cellStyle name="差_2006年全省财力计算表（中央、决算） 2 2" xfId="431" xr:uid="{00000000-0005-0000-0000-0000AE010000}"/>
    <cellStyle name="差_2006年全省财力计算表（中央、决算） 3" xfId="432" xr:uid="{00000000-0005-0000-0000-0000AF010000}"/>
    <cellStyle name="差_2006年水利统计指标统计表" xfId="433" xr:uid="{00000000-0005-0000-0000-0000B0010000}"/>
    <cellStyle name="差_2006年水利统计指标统计表 2" xfId="434" xr:uid="{00000000-0005-0000-0000-0000B1010000}"/>
    <cellStyle name="差_2006年水利统计指标统计表 2 2" xfId="435" xr:uid="{00000000-0005-0000-0000-0000B2010000}"/>
    <cellStyle name="差_2006年水利统计指标统计表 3" xfId="436" xr:uid="{00000000-0005-0000-0000-0000B3010000}"/>
    <cellStyle name="差_2006年在职人员情况" xfId="437" xr:uid="{00000000-0005-0000-0000-0000B4010000}"/>
    <cellStyle name="差_2006年在职人员情况 2" xfId="438" xr:uid="{00000000-0005-0000-0000-0000B5010000}"/>
    <cellStyle name="差_2006年在职人员情况 2 2" xfId="439" xr:uid="{00000000-0005-0000-0000-0000B6010000}"/>
    <cellStyle name="差_2006年在职人员情况 3" xfId="440" xr:uid="{00000000-0005-0000-0000-0000B7010000}"/>
    <cellStyle name="差_2007年检察院案件数" xfId="441" xr:uid="{00000000-0005-0000-0000-0000B8010000}"/>
    <cellStyle name="差_2007年检察院案件数 2" xfId="442" xr:uid="{00000000-0005-0000-0000-0000B9010000}"/>
    <cellStyle name="差_2007年检察院案件数 2 2" xfId="443" xr:uid="{00000000-0005-0000-0000-0000BA010000}"/>
    <cellStyle name="差_2007年检察院案件数 3" xfId="444" xr:uid="{00000000-0005-0000-0000-0000BB010000}"/>
    <cellStyle name="差_2007年可用财力" xfId="445" xr:uid="{00000000-0005-0000-0000-0000BC010000}"/>
    <cellStyle name="差_2007年人员分部门统计表" xfId="446" xr:uid="{00000000-0005-0000-0000-0000BD010000}"/>
    <cellStyle name="差_2007年人员分部门统计表 2" xfId="447" xr:uid="{00000000-0005-0000-0000-0000BE010000}"/>
    <cellStyle name="差_2007年人员分部门统计表 2 2" xfId="448" xr:uid="{00000000-0005-0000-0000-0000BF010000}"/>
    <cellStyle name="差_2007年人员分部门统计表 3" xfId="449" xr:uid="{00000000-0005-0000-0000-0000C0010000}"/>
    <cellStyle name="差_2007年政法部门业务指标" xfId="450" xr:uid="{00000000-0005-0000-0000-0000C1010000}"/>
    <cellStyle name="差_2007年政法部门业务指标 2" xfId="451" xr:uid="{00000000-0005-0000-0000-0000C2010000}"/>
    <cellStyle name="差_2007年政法部门业务指标 2 2" xfId="452" xr:uid="{00000000-0005-0000-0000-0000C3010000}"/>
    <cellStyle name="差_2007年政法部门业务指标 3" xfId="453" xr:uid="{00000000-0005-0000-0000-0000C4010000}"/>
    <cellStyle name="差_2008年县级公安保障标准落实奖励经费分配测算" xfId="454" xr:uid="{00000000-0005-0000-0000-0000C5010000}"/>
    <cellStyle name="差_2008云南省分县市中小学教职工统计表（教育厅提供）" xfId="455" xr:uid="{00000000-0005-0000-0000-0000C6010000}"/>
    <cellStyle name="差_2008云南省分县市中小学教职工统计表（教育厅提供） 2" xfId="456" xr:uid="{00000000-0005-0000-0000-0000C7010000}"/>
    <cellStyle name="差_2008云南省分县市中小学教职工统计表（教育厅提供） 2 2" xfId="457" xr:uid="{00000000-0005-0000-0000-0000C8010000}"/>
    <cellStyle name="差_2008云南省分县市中小学教职工统计表（教育厅提供） 3" xfId="458" xr:uid="{00000000-0005-0000-0000-0000C9010000}"/>
    <cellStyle name="差_2009年一般性转移支付标准工资" xfId="459" xr:uid="{00000000-0005-0000-0000-0000CA010000}"/>
    <cellStyle name="差_2009年一般性转移支付标准工资 2" xfId="460" xr:uid="{00000000-0005-0000-0000-0000CB010000}"/>
    <cellStyle name="差_2009年一般性转移支付标准工资 2 2" xfId="461" xr:uid="{00000000-0005-0000-0000-0000CC010000}"/>
    <cellStyle name="差_2009年一般性转移支付标准工资 3" xfId="462" xr:uid="{00000000-0005-0000-0000-0000CD010000}"/>
    <cellStyle name="差_2009年一般性转移支付标准工资_~4190974" xfId="463" xr:uid="{00000000-0005-0000-0000-0000CE010000}"/>
    <cellStyle name="差_2009年一般性转移支付标准工资_~4190974 2" xfId="464" xr:uid="{00000000-0005-0000-0000-0000CF010000}"/>
    <cellStyle name="差_2009年一般性转移支付标准工资_~4190974 2 2" xfId="465" xr:uid="{00000000-0005-0000-0000-0000D0010000}"/>
    <cellStyle name="差_2009年一般性转移支付标准工资_~4190974 3" xfId="466" xr:uid="{00000000-0005-0000-0000-0000D1010000}"/>
    <cellStyle name="差_2009年一般性转移支付标准工资_~5676413" xfId="467" xr:uid="{00000000-0005-0000-0000-0000D2010000}"/>
    <cellStyle name="差_2009年一般性转移支付标准工资_~5676413 2" xfId="468" xr:uid="{00000000-0005-0000-0000-0000D3010000}"/>
    <cellStyle name="差_2009年一般性转移支付标准工资_~5676413 2 2" xfId="469" xr:uid="{00000000-0005-0000-0000-0000D4010000}"/>
    <cellStyle name="差_2009年一般性转移支付标准工资_~5676413 3" xfId="470" xr:uid="{00000000-0005-0000-0000-0000D5010000}"/>
    <cellStyle name="差_2009年一般性转移支付标准工资_不用软件计算9.1不考虑经费管理评价xl" xfId="471" xr:uid="{00000000-0005-0000-0000-0000D6010000}"/>
    <cellStyle name="差_2009年一般性转移支付标准工资_不用软件计算9.1不考虑经费管理评价xl 2" xfId="472" xr:uid="{00000000-0005-0000-0000-0000D7010000}"/>
    <cellStyle name="差_2009年一般性转移支付标准工资_不用软件计算9.1不考虑经费管理评价xl 2 2" xfId="473" xr:uid="{00000000-0005-0000-0000-0000D8010000}"/>
    <cellStyle name="差_2009年一般性转移支付标准工资_不用软件计算9.1不考虑经费管理评价xl 3" xfId="474" xr:uid="{00000000-0005-0000-0000-0000D9010000}"/>
    <cellStyle name="差_2009年一般性转移支付标准工资_地方配套按人均增幅控制8.30xl" xfId="475" xr:uid="{00000000-0005-0000-0000-0000DA010000}"/>
    <cellStyle name="差_2009年一般性转移支付标准工资_地方配套按人均增幅控制8.30xl 2" xfId="476" xr:uid="{00000000-0005-0000-0000-0000DB010000}"/>
    <cellStyle name="差_2009年一般性转移支付标准工资_地方配套按人均增幅控制8.30xl 2 2" xfId="477" xr:uid="{00000000-0005-0000-0000-0000DC010000}"/>
    <cellStyle name="差_2009年一般性转移支付标准工资_地方配套按人均增幅控制8.30xl 3" xfId="478" xr:uid="{00000000-0005-0000-0000-0000DD010000}"/>
    <cellStyle name="差_2009年一般性转移支付标准工资_地方配套按人均增幅控制8.30一般预算平均增幅、人均可用财力平均增幅两次控制、社会治安系数调整、案件数调整xl" xfId="479" xr:uid="{00000000-0005-0000-0000-0000DE010000}"/>
    <cellStyle name="差_2009年一般性转移支付标准工资_地方配套按人均增幅控制8.30一般预算平均增幅、人均可用财力平均增幅两次控制、社会治安系数调整、案件数调整xl 2" xfId="480" xr:uid="{00000000-0005-0000-0000-0000DF010000}"/>
    <cellStyle name="差_2009年一般性转移支付标准工资_地方配套按人均增幅控制8.30一般预算平均增幅、人均可用财力平均增幅两次控制、社会治安系数调整、案件数调整xl 2 2" xfId="481" xr:uid="{00000000-0005-0000-0000-0000E0010000}"/>
    <cellStyle name="差_2009年一般性转移支付标准工资_地方配套按人均增幅控制8.30一般预算平均增幅、人均可用财力平均增幅两次控制、社会治安系数调整、案件数调整xl 3" xfId="482" xr:uid="{00000000-0005-0000-0000-0000E1010000}"/>
    <cellStyle name="差_2009年一般性转移支付标准工资_地方配套按人均增幅控制8.31（调整结案率后）xl" xfId="483" xr:uid="{00000000-0005-0000-0000-0000E2010000}"/>
    <cellStyle name="差_2009年一般性转移支付标准工资_地方配套按人均增幅控制8.31（调整结案率后）xl 2" xfId="484" xr:uid="{00000000-0005-0000-0000-0000E3010000}"/>
    <cellStyle name="差_2009年一般性转移支付标准工资_地方配套按人均增幅控制8.31（调整结案率后）xl 2 2" xfId="485" xr:uid="{00000000-0005-0000-0000-0000E4010000}"/>
    <cellStyle name="差_2009年一般性转移支付标准工资_地方配套按人均增幅控制8.31（调整结案率后）xl 3" xfId="486" xr:uid="{00000000-0005-0000-0000-0000E5010000}"/>
    <cellStyle name="差_2009年一般性转移支付标准工资_奖励补助测算5.22测试" xfId="487" xr:uid="{00000000-0005-0000-0000-0000E6010000}"/>
    <cellStyle name="差_2009年一般性转移支付标准工资_奖励补助测算5.22测试 2" xfId="488" xr:uid="{00000000-0005-0000-0000-0000E7010000}"/>
    <cellStyle name="差_2009年一般性转移支付标准工资_奖励补助测算5.22测试 2 2" xfId="489" xr:uid="{00000000-0005-0000-0000-0000E8010000}"/>
    <cellStyle name="差_2009年一般性转移支付标准工资_奖励补助测算5.22测试 3" xfId="490" xr:uid="{00000000-0005-0000-0000-0000E9010000}"/>
    <cellStyle name="差_2009年一般性转移支付标准工资_奖励补助测算5.23新" xfId="491" xr:uid="{00000000-0005-0000-0000-0000EA010000}"/>
    <cellStyle name="差_2009年一般性转移支付标准工资_奖励补助测算5.23新 2" xfId="492" xr:uid="{00000000-0005-0000-0000-0000EB010000}"/>
    <cellStyle name="差_2009年一般性转移支付标准工资_奖励补助测算5.23新 2 2" xfId="493" xr:uid="{00000000-0005-0000-0000-0000EC010000}"/>
    <cellStyle name="差_2009年一般性转移支付标准工资_奖励补助测算5.23新 3" xfId="494" xr:uid="{00000000-0005-0000-0000-0000ED010000}"/>
    <cellStyle name="差_2009年一般性转移支付标准工资_奖励补助测算5.24冯铸" xfId="495" xr:uid="{00000000-0005-0000-0000-0000EE010000}"/>
    <cellStyle name="差_2009年一般性转移支付标准工资_奖励补助测算5.24冯铸 2" xfId="496" xr:uid="{00000000-0005-0000-0000-0000EF010000}"/>
    <cellStyle name="差_2009年一般性转移支付标准工资_奖励补助测算5.24冯铸 2 2" xfId="497" xr:uid="{00000000-0005-0000-0000-0000F0010000}"/>
    <cellStyle name="差_2009年一般性转移支付标准工资_奖励补助测算5.24冯铸 3" xfId="498" xr:uid="{00000000-0005-0000-0000-0000F1010000}"/>
    <cellStyle name="差_2009年一般性转移支付标准工资_奖励补助测算7.23" xfId="499" xr:uid="{00000000-0005-0000-0000-0000F2010000}"/>
    <cellStyle name="差_2009年一般性转移支付标准工资_奖励补助测算7.23 2" xfId="500" xr:uid="{00000000-0005-0000-0000-0000F3010000}"/>
    <cellStyle name="差_2009年一般性转移支付标准工资_奖励补助测算7.23 2 2" xfId="501" xr:uid="{00000000-0005-0000-0000-0000F4010000}"/>
    <cellStyle name="差_2009年一般性转移支付标准工资_奖励补助测算7.23 3" xfId="502" xr:uid="{00000000-0005-0000-0000-0000F5010000}"/>
    <cellStyle name="差_2009年一般性转移支付标准工资_奖励补助测算7.25" xfId="503" xr:uid="{00000000-0005-0000-0000-0000F6010000}"/>
    <cellStyle name="差_2009年一般性转移支付标准工资_奖励补助测算7.25 (version 1) (version 1)" xfId="504" xr:uid="{00000000-0005-0000-0000-0000F7010000}"/>
    <cellStyle name="差_2009年一般性转移支付标准工资_奖励补助测算7.25 (version 1) (version 1) 2" xfId="505" xr:uid="{00000000-0005-0000-0000-0000F8010000}"/>
    <cellStyle name="差_2009年一般性转移支付标准工资_奖励补助测算7.25 (version 1) (version 1) 2 2" xfId="506" xr:uid="{00000000-0005-0000-0000-0000F9010000}"/>
    <cellStyle name="差_2009年一般性转移支付标准工资_奖励补助测算7.25 (version 1) (version 1) 3" xfId="507" xr:uid="{00000000-0005-0000-0000-0000FA010000}"/>
    <cellStyle name="差_2009年一般性转移支付标准工资_奖励补助测算7.25 2" xfId="508" xr:uid="{00000000-0005-0000-0000-0000FB010000}"/>
    <cellStyle name="差_2009年一般性转移支付标准工资_奖励补助测算7.25 2 2" xfId="509" xr:uid="{00000000-0005-0000-0000-0000FC010000}"/>
    <cellStyle name="差_2009年一般性转移支付标准工资_奖励补助测算7.25 3" xfId="510" xr:uid="{00000000-0005-0000-0000-0000FD010000}"/>
    <cellStyle name="差_2009年一般性转移支付标准工资_奖励补助测算7.25 4" xfId="511" xr:uid="{00000000-0005-0000-0000-0000FE010000}"/>
    <cellStyle name="差_2009年一般性转移支付标准工资_奖励补助测算7.25 5" xfId="512" xr:uid="{00000000-0005-0000-0000-0000FF010000}"/>
    <cellStyle name="差_20110614" xfId="513" xr:uid="{00000000-0005-0000-0000-000000020000}"/>
    <cellStyle name="差_20110614 2" xfId="514" xr:uid="{00000000-0005-0000-0000-000001020000}"/>
    <cellStyle name="差_20110614 2 2" xfId="515" xr:uid="{00000000-0005-0000-0000-000002020000}"/>
    <cellStyle name="差_20110614 3" xfId="516" xr:uid="{00000000-0005-0000-0000-000003020000}"/>
    <cellStyle name="差_2014年微企补助" xfId="517" xr:uid="{00000000-0005-0000-0000-000004020000}"/>
    <cellStyle name="差_2014年微企补助 2" xfId="518" xr:uid="{00000000-0005-0000-0000-000005020000}"/>
    <cellStyle name="差_2014年微企补助 2 2" xfId="519" xr:uid="{00000000-0005-0000-0000-000006020000}"/>
    <cellStyle name="差_2014年微企补助 3" xfId="520" xr:uid="{00000000-0005-0000-0000-000007020000}"/>
    <cellStyle name="差_2015年政策性刚性配套情况表（汇总）" xfId="521" xr:uid="{00000000-0005-0000-0000-000008020000}"/>
    <cellStyle name="差_2015年政策性刚性配套情况表（汇总） 2" xfId="522" xr:uid="{00000000-0005-0000-0000-000009020000}"/>
    <cellStyle name="差_530623_2006年县级财政报表附表" xfId="523" xr:uid="{00000000-0005-0000-0000-00000A020000}"/>
    <cellStyle name="差_530623_2006年县级财政报表附表 2" xfId="524" xr:uid="{00000000-0005-0000-0000-00000B020000}"/>
    <cellStyle name="差_530623_2006年县级财政报表附表 2 2" xfId="525" xr:uid="{00000000-0005-0000-0000-00000C020000}"/>
    <cellStyle name="差_530623_2006年县级财政报表附表 3" xfId="526" xr:uid="{00000000-0005-0000-0000-00000D020000}"/>
    <cellStyle name="差_530629_2006年县级财政报表附表" xfId="527" xr:uid="{00000000-0005-0000-0000-00000E020000}"/>
    <cellStyle name="差_530629_2006年县级财政报表附表 2" xfId="528" xr:uid="{00000000-0005-0000-0000-00000F020000}"/>
    <cellStyle name="差_530629_2006年县级财政报表附表 2 2" xfId="529" xr:uid="{00000000-0005-0000-0000-000010020000}"/>
    <cellStyle name="差_530629_2006年县级财政报表附表 3" xfId="530" xr:uid="{00000000-0005-0000-0000-000011020000}"/>
    <cellStyle name="差_5334_2006年迪庆县级财政报表附表" xfId="531" xr:uid="{00000000-0005-0000-0000-000012020000}"/>
    <cellStyle name="差_5334_2006年迪庆县级财政报表附表 2" xfId="532" xr:uid="{00000000-0005-0000-0000-000013020000}"/>
    <cellStyle name="差_5334_2006年迪庆县级财政报表附表 2 2" xfId="533" xr:uid="{00000000-0005-0000-0000-000014020000}"/>
    <cellStyle name="差_5334_2006年迪庆县级财政报表附表 3" xfId="534" xr:uid="{00000000-0005-0000-0000-000015020000}"/>
    <cellStyle name="差_Book1" xfId="535" xr:uid="{00000000-0005-0000-0000-000016020000}"/>
    <cellStyle name="差_Book1 2" xfId="536" xr:uid="{00000000-0005-0000-0000-000017020000}"/>
    <cellStyle name="差_Book1 2 2" xfId="537" xr:uid="{00000000-0005-0000-0000-000018020000}"/>
    <cellStyle name="差_Book1 3" xfId="538" xr:uid="{00000000-0005-0000-0000-000019020000}"/>
    <cellStyle name="差_Book1_1" xfId="539" xr:uid="{00000000-0005-0000-0000-00001A020000}"/>
    <cellStyle name="差_Book1_1 2" xfId="540" xr:uid="{00000000-0005-0000-0000-00001B020000}"/>
    <cellStyle name="差_Book1_1 2 2" xfId="541" xr:uid="{00000000-0005-0000-0000-00001C020000}"/>
    <cellStyle name="差_Book1_1 3" xfId="542" xr:uid="{00000000-0005-0000-0000-00001D020000}"/>
    <cellStyle name="差_Book1_2" xfId="543" xr:uid="{00000000-0005-0000-0000-00001E020000}"/>
    <cellStyle name="差_Book1_2 2" xfId="544" xr:uid="{00000000-0005-0000-0000-00001F020000}"/>
    <cellStyle name="差_Book1_2 2 2" xfId="545" xr:uid="{00000000-0005-0000-0000-000020020000}"/>
    <cellStyle name="差_Book1_2 3" xfId="546" xr:uid="{00000000-0005-0000-0000-000021020000}"/>
    <cellStyle name="差_Book1_3" xfId="547" xr:uid="{00000000-0005-0000-0000-000022020000}"/>
    <cellStyle name="差_Book1_3 2" xfId="548" xr:uid="{00000000-0005-0000-0000-000023020000}"/>
    <cellStyle name="差_Book1_3 2 2" xfId="549" xr:uid="{00000000-0005-0000-0000-000024020000}"/>
    <cellStyle name="差_Book1_3 3" xfId="550" xr:uid="{00000000-0005-0000-0000-000025020000}"/>
    <cellStyle name="差_Book1_4" xfId="551" xr:uid="{00000000-0005-0000-0000-000026020000}"/>
    <cellStyle name="差_Book1_4 2" xfId="552" xr:uid="{00000000-0005-0000-0000-000027020000}"/>
    <cellStyle name="差_Book1_4 2 2" xfId="553" xr:uid="{00000000-0005-0000-0000-000028020000}"/>
    <cellStyle name="差_Book1_4 3" xfId="554" xr:uid="{00000000-0005-0000-0000-000029020000}"/>
    <cellStyle name="差_Book1_县公司" xfId="555" xr:uid="{00000000-0005-0000-0000-00002A020000}"/>
    <cellStyle name="差_Book1_县公司 2" xfId="556" xr:uid="{00000000-0005-0000-0000-00002B020000}"/>
    <cellStyle name="差_Book1_县公司 2 2" xfId="557" xr:uid="{00000000-0005-0000-0000-00002C020000}"/>
    <cellStyle name="差_Book1_县公司 3" xfId="558" xr:uid="{00000000-0005-0000-0000-00002D020000}"/>
    <cellStyle name="差_Book1_银行账户情况表_2010年12月" xfId="559" xr:uid="{00000000-0005-0000-0000-00002E020000}"/>
    <cellStyle name="差_Book1_银行账户情况表_2010年12月 2" xfId="560" xr:uid="{00000000-0005-0000-0000-00002F020000}"/>
    <cellStyle name="差_Book1_银行账户情况表_2010年12月 2 2" xfId="561" xr:uid="{00000000-0005-0000-0000-000030020000}"/>
    <cellStyle name="差_Book1_银行账户情况表_2010年12月 3" xfId="562" xr:uid="{00000000-0005-0000-0000-000031020000}"/>
    <cellStyle name="差_Book2" xfId="563" xr:uid="{00000000-0005-0000-0000-000032020000}"/>
    <cellStyle name="差_Book2 2" xfId="564" xr:uid="{00000000-0005-0000-0000-000033020000}"/>
    <cellStyle name="差_Book2 2 2" xfId="565" xr:uid="{00000000-0005-0000-0000-000034020000}"/>
    <cellStyle name="差_Book2 3" xfId="566" xr:uid="{00000000-0005-0000-0000-000035020000}"/>
    <cellStyle name="差_M01-2(州市补助收入)" xfId="567" xr:uid="{00000000-0005-0000-0000-000036020000}"/>
    <cellStyle name="差_M01-2(州市补助收入) 2" xfId="568" xr:uid="{00000000-0005-0000-0000-000037020000}"/>
    <cellStyle name="差_M01-2(州市补助收入) 2 2" xfId="569" xr:uid="{00000000-0005-0000-0000-000038020000}"/>
    <cellStyle name="差_M01-2(州市补助收入) 3" xfId="570" xr:uid="{00000000-0005-0000-0000-000039020000}"/>
    <cellStyle name="差_M03" xfId="571" xr:uid="{00000000-0005-0000-0000-00003A020000}"/>
    <cellStyle name="差_M03 2" xfId="572" xr:uid="{00000000-0005-0000-0000-00003B020000}"/>
    <cellStyle name="差_M03 2 2" xfId="573" xr:uid="{00000000-0005-0000-0000-00003C020000}"/>
    <cellStyle name="差_M03 3" xfId="574" xr:uid="{00000000-0005-0000-0000-00003D020000}"/>
    <cellStyle name="差_Sheet7" xfId="575" xr:uid="{00000000-0005-0000-0000-00003E020000}"/>
    <cellStyle name="差_不用软件计算9.1不考虑经费管理评价xl" xfId="576" xr:uid="{00000000-0005-0000-0000-00003F020000}"/>
    <cellStyle name="差_不用软件计算9.1不考虑经费管理评价xl 2" xfId="577" xr:uid="{00000000-0005-0000-0000-000040020000}"/>
    <cellStyle name="差_不用软件计算9.1不考虑经费管理评价xl 2 2" xfId="578" xr:uid="{00000000-0005-0000-0000-000041020000}"/>
    <cellStyle name="差_不用软件计算9.1不考虑经费管理评价xl 3" xfId="579" xr:uid="{00000000-0005-0000-0000-000042020000}"/>
    <cellStyle name="差_财政供养人员" xfId="580" xr:uid="{00000000-0005-0000-0000-000043020000}"/>
    <cellStyle name="差_财政供养人员 2" xfId="581" xr:uid="{00000000-0005-0000-0000-000044020000}"/>
    <cellStyle name="差_财政供养人员 2 2" xfId="582" xr:uid="{00000000-0005-0000-0000-000045020000}"/>
    <cellStyle name="差_财政供养人员 3" xfId="583" xr:uid="{00000000-0005-0000-0000-000046020000}"/>
    <cellStyle name="差_财政支出对上级的依赖程度" xfId="584" xr:uid="{00000000-0005-0000-0000-000047020000}"/>
    <cellStyle name="差_城建部门" xfId="585" xr:uid="{00000000-0005-0000-0000-000048020000}"/>
    <cellStyle name="差_地方配套按人均增幅控制8.30xl" xfId="586" xr:uid="{00000000-0005-0000-0000-000049020000}"/>
    <cellStyle name="差_地方配套按人均增幅控制8.30xl 2" xfId="587" xr:uid="{00000000-0005-0000-0000-00004A020000}"/>
    <cellStyle name="差_地方配套按人均增幅控制8.30xl 2 2" xfId="588" xr:uid="{00000000-0005-0000-0000-00004B020000}"/>
    <cellStyle name="差_地方配套按人均增幅控制8.30xl 3" xfId="589" xr:uid="{00000000-0005-0000-0000-00004C020000}"/>
    <cellStyle name="差_地方配套按人均增幅控制8.30一般预算平均增幅、人均可用财力平均增幅两次控制、社会治安系数调整、案件数调整xl" xfId="590" xr:uid="{00000000-0005-0000-0000-00004D020000}"/>
    <cellStyle name="差_地方配套按人均增幅控制8.30一般预算平均增幅、人均可用财力平均增幅两次控制、社会治安系数调整、案件数调整xl 2" xfId="591" xr:uid="{00000000-0005-0000-0000-00004E020000}"/>
    <cellStyle name="差_地方配套按人均增幅控制8.30一般预算平均增幅、人均可用财力平均增幅两次控制、社会治安系数调整、案件数调整xl 2 2" xfId="592" xr:uid="{00000000-0005-0000-0000-00004F020000}"/>
    <cellStyle name="差_地方配套按人均增幅控制8.30一般预算平均增幅、人均可用财力平均增幅两次控制、社会治安系数调整、案件数调整xl 3" xfId="593" xr:uid="{00000000-0005-0000-0000-000050020000}"/>
    <cellStyle name="差_地方配套按人均增幅控制8.31（调整结案率后）xl" xfId="594" xr:uid="{00000000-0005-0000-0000-000051020000}"/>
    <cellStyle name="差_地方配套按人均增幅控制8.31（调整结案率后）xl 2" xfId="595" xr:uid="{00000000-0005-0000-0000-000052020000}"/>
    <cellStyle name="差_地方配套按人均增幅控制8.31（调整结案率后）xl 2 2" xfId="596" xr:uid="{00000000-0005-0000-0000-000053020000}"/>
    <cellStyle name="差_地方配套按人均增幅控制8.31（调整结案率后）xl 3" xfId="597" xr:uid="{00000000-0005-0000-0000-000054020000}"/>
    <cellStyle name="差_第五部分(才淼、饶永宏）" xfId="598" xr:uid="{00000000-0005-0000-0000-000055020000}"/>
    <cellStyle name="差_第五部分(才淼、饶永宏） 2" xfId="599" xr:uid="{00000000-0005-0000-0000-000056020000}"/>
    <cellStyle name="差_第五部分(才淼、饶永宏） 2 2" xfId="600" xr:uid="{00000000-0005-0000-0000-000057020000}"/>
    <cellStyle name="差_第五部分(才淼、饶永宏） 3" xfId="601" xr:uid="{00000000-0005-0000-0000-000058020000}"/>
    <cellStyle name="差_第一部分：综合全" xfId="602" xr:uid="{00000000-0005-0000-0000-000059020000}"/>
    <cellStyle name="差_高中教师人数（教育厅1.6日提供）" xfId="603" xr:uid="{00000000-0005-0000-0000-00005A020000}"/>
    <cellStyle name="差_高中教师人数（教育厅1.6日提供） 2" xfId="604" xr:uid="{00000000-0005-0000-0000-00005B020000}"/>
    <cellStyle name="差_高中教师人数（教育厅1.6日提供） 2 2" xfId="605" xr:uid="{00000000-0005-0000-0000-00005C020000}"/>
    <cellStyle name="差_高中教师人数（教育厅1.6日提供） 3" xfId="606" xr:uid="{00000000-0005-0000-0000-00005D020000}"/>
    <cellStyle name="差_汇总" xfId="607" xr:uid="{00000000-0005-0000-0000-00005E020000}"/>
    <cellStyle name="差_汇总 2" xfId="608" xr:uid="{00000000-0005-0000-0000-00005F020000}"/>
    <cellStyle name="差_汇总 2 2" xfId="609" xr:uid="{00000000-0005-0000-0000-000060020000}"/>
    <cellStyle name="差_汇总 3" xfId="610" xr:uid="{00000000-0005-0000-0000-000061020000}"/>
    <cellStyle name="差_汇总-县级财政报表附表" xfId="611" xr:uid="{00000000-0005-0000-0000-000062020000}"/>
    <cellStyle name="差_汇总-县级财政报表附表 2" xfId="612" xr:uid="{00000000-0005-0000-0000-000063020000}"/>
    <cellStyle name="差_汇总-县级财政报表附表 2 2" xfId="613" xr:uid="{00000000-0005-0000-0000-000064020000}"/>
    <cellStyle name="差_汇总-县级财政报表附表 3" xfId="614" xr:uid="{00000000-0005-0000-0000-000065020000}"/>
    <cellStyle name="差_基础数据分析" xfId="615" xr:uid="{00000000-0005-0000-0000-000066020000}"/>
    <cellStyle name="差_基础数据分析 2" xfId="616" xr:uid="{00000000-0005-0000-0000-000067020000}"/>
    <cellStyle name="差_基础数据分析 2 2" xfId="617" xr:uid="{00000000-0005-0000-0000-000068020000}"/>
    <cellStyle name="差_基础数据分析 3" xfId="618" xr:uid="{00000000-0005-0000-0000-000069020000}"/>
    <cellStyle name="差_检验表" xfId="619" xr:uid="{00000000-0005-0000-0000-00006A020000}"/>
    <cellStyle name="差_检验表（调整后）" xfId="620" xr:uid="{00000000-0005-0000-0000-00006B020000}"/>
    <cellStyle name="差_建行" xfId="621" xr:uid="{00000000-0005-0000-0000-00006C020000}"/>
    <cellStyle name="差_建行 2" xfId="622" xr:uid="{00000000-0005-0000-0000-00006D020000}"/>
    <cellStyle name="差_建行 2 2" xfId="623" xr:uid="{00000000-0005-0000-0000-00006E020000}"/>
    <cellStyle name="差_建行 3" xfId="624" xr:uid="{00000000-0005-0000-0000-00006F020000}"/>
    <cellStyle name="差_奖励补助测算5.22测试" xfId="625" xr:uid="{00000000-0005-0000-0000-000070020000}"/>
    <cellStyle name="差_奖励补助测算5.22测试 2" xfId="626" xr:uid="{00000000-0005-0000-0000-000071020000}"/>
    <cellStyle name="差_奖励补助测算5.22测试 2 2" xfId="627" xr:uid="{00000000-0005-0000-0000-000072020000}"/>
    <cellStyle name="差_奖励补助测算5.22测试 3" xfId="628" xr:uid="{00000000-0005-0000-0000-000073020000}"/>
    <cellStyle name="差_奖励补助测算5.23新" xfId="629" xr:uid="{00000000-0005-0000-0000-000074020000}"/>
    <cellStyle name="差_奖励补助测算5.23新 2" xfId="630" xr:uid="{00000000-0005-0000-0000-000075020000}"/>
    <cellStyle name="差_奖励补助测算5.23新 2 2" xfId="631" xr:uid="{00000000-0005-0000-0000-000076020000}"/>
    <cellStyle name="差_奖励补助测算5.23新 3" xfId="632" xr:uid="{00000000-0005-0000-0000-000077020000}"/>
    <cellStyle name="差_奖励补助测算5.24冯铸" xfId="633" xr:uid="{00000000-0005-0000-0000-000078020000}"/>
    <cellStyle name="差_奖励补助测算5.24冯铸 2" xfId="634" xr:uid="{00000000-0005-0000-0000-000079020000}"/>
    <cellStyle name="差_奖励补助测算5.24冯铸 2 2" xfId="635" xr:uid="{00000000-0005-0000-0000-00007A020000}"/>
    <cellStyle name="差_奖励补助测算5.24冯铸 3" xfId="636" xr:uid="{00000000-0005-0000-0000-00007B020000}"/>
    <cellStyle name="差_奖励补助测算7.23" xfId="637" xr:uid="{00000000-0005-0000-0000-00007C020000}"/>
    <cellStyle name="差_奖励补助测算7.23 2" xfId="638" xr:uid="{00000000-0005-0000-0000-00007D020000}"/>
    <cellStyle name="差_奖励补助测算7.23 2 2" xfId="639" xr:uid="{00000000-0005-0000-0000-00007E020000}"/>
    <cellStyle name="差_奖励补助测算7.23 3" xfId="640" xr:uid="{00000000-0005-0000-0000-00007F020000}"/>
    <cellStyle name="差_奖励补助测算7.25" xfId="641" xr:uid="{00000000-0005-0000-0000-000080020000}"/>
    <cellStyle name="差_奖励补助测算7.25 (version 1) (version 1)" xfId="642" xr:uid="{00000000-0005-0000-0000-000081020000}"/>
    <cellStyle name="差_奖励补助测算7.25 (version 1) (version 1) 2" xfId="643" xr:uid="{00000000-0005-0000-0000-000082020000}"/>
    <cellStyle name="差_奖励补助测算7.25 (version 1) (version 1) 2 2" xfId="644" xr:uid="{00000000-0005-0000-0000-000083020000}"/>
    <cellStyle name="差_奖励补助测算7.25 (version 1) (version 1) 3" xfId="645" xr:uid="{00000000-0005-0000-0000-000084020000}"/>
    <cellStyle name="差_奖励补助测算7.25 2" xfId="646" xr:uid="{00000000-0005-0000-0000-000085020000}"/>
    <cellStyle name="差_奖励补助测算7.25 2 2" xfId="647" xr:uid="{00000000-0005-0000-0000-000086020000}"/>
    <cellStyle name="差_奖励补助测算7.25 3" xfId="648" xr:uid="{00000000-0005-0000-0000-000087020000}"/>
    <cellStyle name="差_奖励补助测算7.25 4" xfId="649" xr:uid="{00000000-0005-0000-0000-000088020000}"/>
    <cellStyle name="差_奖励补助测算7.25 5" xfId="650" xr:uid="{00000000-0005-0000-0000-000089020000}"/>
    <cellStyle name="差_教师绩效工资测算表（离退休按各地上报数测算）2009年1月1日" xfId="651" xr:uid="{00000000-0005-0000-0000-00008A020000}"/>
    <cellStyle name="差_教育厅提供义务教育及高中教师人数（2009年1月6日）" xfId="652" xr:uid="{00000000-0005-0000-0000-00008B020000}"/>
    <cellStyle name="差_教育厅提供义务教育及高中教师人数（2009年1月6日） 2" xfId="653" xr:uid="{00000000-0005-0000-0000-00008C020000}"/>
    <cellStyle name="差_教育厅提供义务教育及高中教师人数（2009年1月6日） 2 2" xfId="654" xr:uid="{00000000-0005-0000-0000-00008D020000}"/>
    <cellStyle name="差_教育厅提供义务教育及高中教师人数（2009年1月6日） 3" xfId="655" xr:uid="{00000000-0005-0000-0000-00008E020000}"/>
    <cellStyle name="差_考核时间安排表" xfId="656" xr:uid="{00000000-0005-0000-0000-00008F020000}"/>
    <cellStyle name="差_考核时间安排表 2" xfId="657" xr:uid="{00000000-0005-0000-0000-000090020000}"/>
    <cellStyle name="差_考核时间安排表 2 2" xfId="658" xr:uid="{00000000-0005-0000-0000-000091020000}"/>
    <cellStyle name="差_考核时间安排表 3" xfId="659" xr:uid="{00000000-0005-0000-0000-000092020000}"/>
    <cellStyle name="差_历年教师人数" xfId="660" xr:uid="{00000000-0005-0000-0000-000093020000}"/>
    <cellStyle name="差_丽江汇总" xfId="661" xr:uid="{00000000-0005-0000-0000-000094020000}"/>
    <cellStyle name="差_三季度－表二" xfId="662" xr:uid="{00000000-0005-0000-0000-000095020000}"/>
    <cellStyle name="差_三季度－表二 2" xfId="663" xr:uid="{00000000-0005-0000-0000-000096020000}"/>
    <cellStyle name="差_三季度－表二 2 2" xfId="664" xr:uid="{00000000-0005-0000-0000-000097020000}"/>
    <cellStyle name="差_三季度－表二 3" xfId="665" xr:uid="{00000000-0005-0000-0000-000098020000}"/>
    <cellStyle name="差_卫生部门" xfId="666" xr:uid="{00000000-0005-0000-0000-000099020000}"/>
    <cellStyle name="差_卫生部门 2" xfId="667" xr:uid="{00000000-0005-0000-0000-00009A020000}"/>
    <cellStyle name="差_卫生部门 2 2" xfId="668" xr:uid="{00000000-0005-0000-0000-00009B020000}"/>
    <cellStyle name="差_卫生部门 3" xfId="669" xr:uid="{00000000-0005-0000-0000-00009C020000}"/>
    <cellStyle name="差_文体广播部门" xfId="670" xr:uid="{00000000-0005-0000-0000-00009D020000}"/>
    <cellStyle name="差_下半年禁毒办案经费分配2544.3万元" xfId="671" xr:uid="{00000000-0005-0000-0000-00009E020000}"/>
    <cellStyle name="差_下半年禁吸戒毒经费1000万元" xfId="672" xr:uid="{00000000-0005-0000-0000-00009F020000}"/>
    <cellStyle name="差_下半年禁吸戒毒经费1000万元 2" xfId="673" xr:uid="{00000000-0005-0000-0000-0000A0020000}"/>
    <cellStyle name="差_下半年禁吸戒毒经费1000万元 2 2" xfId="674" xr:uid="{00000000-0005-0000-0000-0000A1020000}"/>
    <cellStyle name="差_下半年禁吸戒毒经费1000万元 3" xfId="675" xr:uid="{00000000-0005-0000-0000-0000A2020000}"/>
    <cellStyle name="差_县公司" xfId="676" xr:uid="{00000000-0005-0000-0000-0000A3020000}"/>
    <cellStyle name="差_县公司 2" xfId="677" xr:uid="{00000000-0005-0000-0000-0000A4020000}"/>
    <cellStyle name="差_县公司 2 2" xfId="678" xr:uid="{00000000-0005-0000-0000-0000A5020000}"/>
    <cellStyle name="差_县公司 3" xfId="679" xr:uid="{00000000-0005-0000-0000-0000A6020000}"/>
    <cellStyle name="差_县级公安机关公用经费标准奖励测算方案（定稿）" xfId="680" xr:uid="{00000000-0005-0000-0000-0000A7020000}"/>
    <cellStyle name="差_县级公安机关公用经费标准奖励测算方案（定稿） 2" xfId="681" xr:uid="{00000000-0005-0000-0000-0000A8020000}"/>
    <cellStyle name="差_县级公安机关公用经费标准奖励测算方案（定稿） 2 2" xfId="682" xr:uid="{00000000-0005-0000-0000-0000A9020000}"/>
    <cellStyle name="差_县级公安机关公用经费标准奖励测算方案（定稿） 3" xfId="683" xr:uid="{00000000-0005-0000-0000-0000AA020000}"/>
    <cellStyle name="差_县级基础数据" xfId="684" xr:uid="{00000000-0005-0000-0000-0000AB020000}"/>
    <cellStyle name="差_业务工作量指标" xfId="685" xr:uid="{00000000-0005-0000-0000-0000AC020000}"/>
    <cellStyle name="差_业务工作量指标 2" xfId="686" xr:uid="{00000000-0005-0000-0000-0000AD020000}"/>
    <cellStyle name="差_业务工作量指标 2 2" xfId="687" xr:uid="{00000000-0005-0000-0000-0000AE020000}"/>
    <cellStyle name="差_业务工作量指标 3" xfId="688" xr:uid="{00000000-0005-0000-0000-0000AF020000}"/>
    <cellStyle name="差_义务教育阶段教职工人数（教育厅提供最终）" xfId="689" xr:uid="{00000000-0005-0000-0000-0000B0020000}"/>
    <cellStyle name="差_义务教育阶段教职工人数（教育厅提供最终） 2" xfId="690" xr:uid="{00000000-0005-0000-0000-0000B1020000}"/>
    <cellStyle name="差_义务教育阶段教职工人数（教育厅提供最终） 2 2" xfId="691" xr:uid="{00000000-0005-0000-0000-0000B2020000}"/>
    <cellStyle name="差_义务教育阶段教职工人数（教育厅提供最终） 3" xfId="692" xr:uid="{00000000-0005-0000-0000-0000B3020000}"/>
    <cellStyle name="差_银行账户情况表_2010年12月" xfId="693" xr:uid="{00000000-0005-0000-0000-0000B4020000}"/>
    <cellStyle name="差_银行账户情况表_2010年12月 2" xfId="694" xr:uid="{00000000-0005-0000-0000-0000B5020000}"/>
    <cellStyle name="差_银行账户情况表_2010年12月 2 2" xfId="695" xr:uid="{00000000-0005-0000-0000-0000B6020000}"/>
    <cellStyle name="差_银行账户情况表_2010年12月 3" xfId="696" xr:uid="{00000000-0005-0000-0000-0000B7020000}"/>
    <cellStyle name="差_云南农村义务教育统计表" xfId="697" xr:uid="{00000000-0005-0000-0000-0000B8020000}"/>
    <cellStyle name="差_云南农村义务教育统计表 2" xfId="698" xr:uid="{00000000-0005-0000-0000-0000B9020000}"/>
    <cellStyle name="差_云南农村义务教育统计表 2 2" xfId="699" xr:uid="{00000000-0005-0000-0000-0000BA020000}"/>
    <cellStyle name="差_云南农村义务教育统计表 3" xfId="700" xr:uid="{00000000-0005-0000-0000-0000BB020000}"/>
    <cellStyle name="差_云南省2008年中小学教师人数统计表" xfId="701" xr:uid="{00000000-0005-0000-0000-0000BC020000}"/>
    <cellStyle name="差_云南省2008年中小学教职工情况（教育厅提供20090101加工整理）" xfId="702" xr:uid="{00000000-0005-0000-0000-0000BD020000}"/>
    <cellStyle name="差_云南省2008年中小学教职工情况（教育厅提供20090101加工整理） 2" xfId="703" xr:uid="{00000000-0005-0000-0000-0000BE020000}"/>
    <cellStyle name="差_云南省2008年中小学教职工情况（教育厅提供20090101加工整理） 2 2" xfId="704" xr:uid="{00000000-0005-0000-0000-0000BF020000}"/>
    <cellStyle name="差_云南省2008年中小学教职工情况（教育厅提供20090101加工整理） 3" xfId="705" xr:uid="{00000000-0005-0000-0000-0000C0020000}"/>
    <cellStyle name="差_云南省2008年转移支付测算——州市本级考核部分及政策性测算" xfId="706" xr:uid="{00000000-0005-0000-0000-0000C1020000}"/>
    <cellStyle name="差_云南省2008年转移支付测算——州市本级考核部分及政策性测算 2" xfId="707" xr:uid="{00000000-0005-0000-0000-0000C2020000}"/>
    <cellStyle name="差_云南省2008年转移支付测算——州市本级考核部分及政策性测算 2 2" xfId="708" xr:uid="{00000000-0005-0000-0000-0000C3020000}"/>
    <cellStyle name="差_云南省2008年转移支付测算——州市本级考核部分及政策性测算 3" xfId="709" xr:uid="{00000000-0005-0000-0000-0000C4020000}"/>
    <cellStyle name="差_云南水利电力有限公司" xfId="710" xr:uid="{00000000-0005-0000-0000-0000C5020000}"/>
    <cellStyle name="差_云南水利电力有限公司 2" xfId="711" xr:uid="{00000000-0005-0000-0000-0000C6020000}"/>
    <cellStyle name="差_云南水利电力有限公司 2 2" xfId="712" xr:uid="{00000000-0005-0000-0000-0000C7020000}"/>
    <cellStyle name="差_云南水利电力有限公司 3" xfId="713" xr:uid="{00000000-0005-0000-0000-0000C8020000}"/>
    <cellStyle name="差_指标四" xfId="714" xr:uid="{00000000-0005-0000-0000-0000C9020000}"/>
    <cellStyle name="差_指标四 2" xfId="715" xr:uid="{00000000-0005-0000-0000-0000CA020000}"/>
    <cellStyle name="差_指标四 2 2" xfId="716" xr:uid="{00000000-0005-0000-0000-0000CB020000}"/>
    <cellStyle name="差_指标四 3" xfId="717" xr:uid="{00000000-0005-0000-0000-0000CC020000}"/>
    <cellStyle name="差_指标五" xfId="718" xr:uid="{00000000-0005-0000-0000-0000CD020000}"/>
    <cellStyle name="常规" xfId="0" builtinId="0"/>
    <cellStyle name="常规 10" xfId="719" xr:uid="{00000000-0005-0000-0000-0000CF020000}"/>
    <cellStyle name="常规 10 2" xfId="720" xr:uid="{00000000-0005-0000-0000-0000D0020000}"/>
    <cellStyle name="常规 11" xfId="721" xr:uid="{00000000-0005-0000-0000-0000D1020000}"/>
    <cellStyle name="常规 11 2" xfId="722" xr:uid="{00000000-0005-0000-0000-0000D2020000}"/>
    <cellStyle name="常规 12" xfId="723" xr:uid="{00000000-0005-0000-0000-0000D3020000}"/>
    <cellStyle name="常规 13" xfId="724" xr:uid="{00000000-0005-0000-0000-0000D4020000}"/>
    <cellStyle name="常规 13 2" xfId="725" xr:uid="{00000000-0005-0000-0000-0000D5020000}"/>
    <cellStyle name="常规 14" xfId="726" xr:uid="{00000000-0005-0000-0000-0000D6020000}"/>
    <cellStyle name="常规 15" xfId="727" xr:uid="{00000000-0005-0000-0000-0000D7020000}"/>
    <cellStyle name="常规 2" xfId="728" xr:uid="{00000000-0005-0000-0000-0000D8020000}"/>
    <cellStyle name="常规 2 10" xfId="729" xr:uid="{00000000-0005-0000-0000-0000D9020000}"/>
    <cellStyle name="常规 2 11" xfId="730" xr:uid="{00000000-0005-0000-0000-0000DA020000}"/>
    <cellStyle name="常规 2 12" xfId="731" xr:uid="{00000000-0005-0000-0000-0000DB020000}"/>
    <cellStyle name="常规 2 2" xfId="732" xr:uid="{00000000-0005-0000-0000-0000DC020000}"/>
    <cellStyle name="常规 2 2 2" xfId="733" xr:uid="{00000000-0005-0000-0000-0000DD020000}"/>
    <cellStyle name="常规 2 2 2 2" xfId="734" xr:uid="{00000000-0005-0000-0000-0000DE020000}"/>
    <cellStyle name="常规 2 2 3" xfId="735" xr:uid="{00000000-0005-0000-0000-0000DF020000}"/>
    <cellStyle name="常规 2 2 3 2" xfId="736" xr:uid="{00000000-0005-0000-0000-0000E0020000}"/>
    <cellStyle name="常规 2 2 4" xfId="737" xr:uid="{00000000-0005-0000-0000-0000E1020000}"/>
    <cellStyle name="常规 2 2_6" xfId="738" xr:uid="{00000000-0005-0000-0000-0000E2020000}"/>
    <cellStyle name="常规 2 3" xfId="739" xr:uid="{00000000-0005-0000-0000-0000E3020000}"/>
    <cellStyle name="常规 2 3 2" xfId="740" xr:uid="{00000000-0005-0000-0000-0000E4020000}"/>
    <cellStyle name="常规 2 3 2 2" xfId="741" xr:uid="{00000000-0005-0000-0000-0000E5020000}"/>
    <cellStyle name="常规 2 3 3" xfId="742" xr:uid="{00000000-0005-0000-0000-0000E6020000}"/>
    <cellStyle name="常规 2 3_2015年政策性刚性配套情况表（汇总）" xfId="743" xr:uid="{00000000-0005-0000-0000-0000E7020000}"/>
    <cellStyle name="常规 2 4" xfId="744" xr:uid="{00000000-0005-0000-0000-0000E8020000}"/>
    <cellStyle name="常规 2 5" xfId="745" xr:uid="{00000000-0005-0000-0000-0000E9020000}"/>
    <cellStyle name="常规 2 5 2" xfId="746" xr:uid="{00000000-0005-0000-0000-0000EA020000}"/>
    <cellStyle name="常规 2 6" xfId="747" xr:uid="{00000000-0005-0000-0000-0000EB020000}"/>
    <cellStyle name="常规 2 6 2" xfId="748" xr:uid="{00000000-0005-0000-0000-0000EC020000}"/>
    <cellStyle name="常规 2 7" xfId="749" xr:uid="{00000000-0005-0000-0000-0000ED020000}"/>
    <cellStyle name="常规 2 7 2" xfId="750" xr:uid="{00000000-0005-0000-0000-0000EE020000}"/>
    <cellStyle name="常规 2 8" xfId="751" xr:uid="{00000000-0005-0000-0000-0000EF020000}"/>
    <cellStyle name="常规 2 8 2" xfId="752" xr:uid="{00000000-0005-0000-0000-0000F0020000}"/>
    <cellStyle name="常规 2 8 2 2" xfId="753" xr:uid="{00000000-0005-0000-0000-0000F1020000}"/>
    <cellStyle name="常规 2 8 3" xfId="754" xr:uid="{00000000-0005-0000-0000-0000F2020000}"/>
    <cellStyle name="常规 2 9" xfId="755" xr:uid="{00000000-0005-0000-0000-0000F3020000}"/>
    <cellStyle name="常规 2_02-2008决算报表格式" xfId="756" xr:uid="{00000000-0005-0000-0000-0000F4020000}"/>
    <cellStyle name="常规 3" xfId="757" xr:uid="{00000000-0005-0000-0000-0000F5020000}"/>
    <cellStyle name="常规 3 2" xfId="758" xr:uid="{00000000-0005-0000-0000-0000F6020000}"/>
    <cellStyle name="常规 3 2 2" xfId="759" xr:uid="{00000000-0005-0000-0000-0000F7020000}"/>
    <cellStyle name="常规 3 2 2 2" xfId="760" xr:uid="{00000000-0005-0000-0000-0000F8020000}"/>
    <cellStyle name="常规 3 2 3" xfId="761" xr:uid="{00000000-0005-0000-0000-0000F9020000}"/>
    <cellStyle name="常规 3 2_2015年政策性刚性配套情况表（汇总）" xfId="762" xr:uid="{00000000-0005-0000-0000-0000FA020000}"/>
    <cellStyle name="常规 3 3" xfId="763" xr:uid="{00000000-0005-0000-0000-0000FB020000}"/>
    <cellStyle name="常规 3 3 2" xfId="764" xr:uid="{00000000-0005-0000-0000-0000FC020000}"/>
    <cellStyle name="常规 3 4" xfId="765" xr:uid="{00000000-0005-0000-0000-0000FD020000}"/>
    <cellStyle name="常规 3_2015年政策性刚性配套情况表（汇总）" xfId="766" xr:uid="{00000000-0005-0000-0000-0000FE020000}"/>
    <cellStyle name="常规 4" xfId="767" xr:uid="{00000000-0005-0000-0000-0000FF020000}"/>
    <cellStyle name="常规 4 2" xfId="768" xr:uid="{00000000-0005-0000-0000-000000030000}"/>
    <cellStyle name="常规 5" xfId="769" xr:uid="{00000000-0005-0000-0000-000001030000}"/>
    <cellStyle name="常规 5 2" xfId="770" xr:uid="{00000000-0005-0000-0000-000002030000}"/>
    <cellStyle name="常规 6" xfId="771" xr:uid="{00000000-0005-0000-0000-000003030000}"/>
    <cellStyle name="常规 6 2" xfId="772" xr:uid="{00000000-0005-0000-0000-000004030000}"/>
    <cellStyle name="常规 6 2 2" xfId="773" xr:uid="{00000000-0005-0000-0000-000005030000}"/>
    <cellStyle name="常规 6 3" xfId="774" xr:uid="{00000000-0005-0000-0000-000006030000}"/>
    <cellStyle name="常规 7" xfId="775" xr:uid="{00000000-0005-0000-0000-000007030000}"/>
    <cellStyle name="常规 7 2" xfId="776" xr:uid="{00000000-0005-0000-0000-000008030000}"/>
    <cellStyle name="常规 7 2 2" xfId="777" xr:uid="{00000000-0005-0000-0000-000009030000}"/>
    <cellStyle name="常规 7 3" xfId="778" xr:uid="{00000000-0005-0000-0000-00000A030000}"/>
    <cellStyle name="常规 8" xfId="779" xr:uid="{00000000-0005-0000-0000-00000B030000}"/>
    <cellStyle name="常规 8 2" xfId="780" xr:uid="{00000000-0005-0000-0000-00000C030000}"/>
    <cellStyle name="常规 9" xfId="781" xr:uid="{00000000-0005-0000-0000-00000D030000}"/>
    <cellStyle name="常规 9 2" xfId="782" xr:uid="{00000000-0005-0000-0000-00000E030000}"/>
    <cellStyle name="常规 9_2015年政策性刚性配套情况表（汇总）" xfId="783" xr:uid="{00000000-0005-0000-0000-00000F030000}"/>
    <cellStyle name="超级链接" xfId="784" xr:uid="{00000000-0005-0000-0000-000010030000}"/>
    <cellStyle name="超级链接 2" xfId="785" xr:uid="{00000000-0005-0000-0000-000011030000}"/>
    <cellStyle name="超级链接 2 2" xfId="786" xr:uid="{00000000-0005-0000-0000-000012030000}"/>
    <cellStyle name="超级链接 3" xfId="787" xr:uid="{00000000-0005-0000-0000-000013030000}"/>
    <cellStyle name="超链接 2" xfId="788" xr:uid="{00000000-0005-0000-0000-000014030000}"/>
    <cellStyle name="超链接 2 2" xfId="789" xr:uid="{00000000-0005-0000-0000-000015030000}"/>
    <cellStyle name="分级显示行_1_13区汇总" xfId="790" xr:uid="{00000000-0005-0000-0000-000016030000}"/>
    <cellStyle name="分级显示列_1_Book1" xfId="791" xr:uid="{00000000-0005-0000-0000-000017030000}"/>
    <cellStyle name="归盒啦_95" xfId="792" xr:uid="{00000000-0005-0000-0000-000018030000}"/>
    <cellStyle name="好" xfId="793" builtinId="26"/>
    <cellStyle name="好 2" xfId="794" xr:uid="{00000000-0005-0000-0000-00001A030000}"/>
    <cellStyle name="好 3" xfId="795" xr:uid="{00000000-0005-0000-0000-00001B030000}"/>
    <cellStyle name="好 3 2" xfId="796" xr:uid="{00000000-0005-0000-0000-00001C030000}"/>
    <cellStyle name="好 3 2 2" xfId="797" xr:uid="{00000000-0005-0000-0000-00001D030000}"/>
    <cellStyle name="好 3 3" xfId="798" xr:uid="{00000000-0005-0000-0000-00001E030000}"/>
    <cellStyle name="好 4" xfId="799" xr:uid="{00000000-0005-0000-0000-00001F030000}"/>
    <cellStyle name="好 4 2" xfId="800" xr:uid="{00000000-0005-0000-0000-000020030000}"/>
    <cellStyle name="好 5" xfId="801" xr:uid="{00000000-0005-0000-0000-000021030000}"/>
    <cellStyle name="好_ 表二" xfId="802" xr:uid="{00000000-0005-0000-0000-000022030000}"/>
    <cellStyle name="好_ 表二 2" xfId="803" xr:uid="{00000000-0005-0000-0000-000023030000}"/>
    <cellStyle name="好_ 表二 2 2" xfId="804" xr:uid="{00000000-0005-0000-0000-000024030000}"/>
    <cellStyle name="好_ 表二 3" xfId="805" xr:uid="{00000000-0005-0000-0000-000025030000}"/>
    <cellStyle name="好_~4190974" xfId="806" xr:uid="{00000000-0005-0000-0000-000026030000}"/>
    <cellStyle name="好_~4190974 2" xfId="807" xr:uid="{00000000-0005-0000-0000-000027030000}"/>
    <cellStyle name="好_~4190974 2 2" xfId="808" xr:uid="{00000000-0005-0000-0000-000028030000}"/>
    <cellStyle name="好_~4190974 3" xfId="809" xr:uid="{00000000-0005-0000-0000-000029030000}"/>
    <cellStyle name="好_~5676413" xfId="810" xr:uid="{00000000-0005-0000-0000-00002A030000}"/>
    <cellStyle name="好_~5676413 2" xfId="811" xr:uid="{00000000-0005-0000-0000-00002B030000}"/>
    <cellStyle name="好_~5676413 2 2" xfId="812" xr:uid="{00000000-0005-0000-0000-00002C030000}"/>
    <cellStyle name="好_~5676413 3" xfId="813" xr:uid="{00000000-0005-0000-0000-00002D030000}"/>
    <cellStyle name="好_00省级(打印)" xfId="814" xr:uid="{00000000-0005-0000-0000-00002E030000}"/>
    <cellStyle name="好_00省级(打印) 2" xfId="815" xr:uid="{00000000-0005-0000-0000-00002F030000}"/>
    <cellStyle name="好_00省级(打印) 2 2" xfId="816" xr:uid="{00000000-0005-0000-0000-000030030000}"/>
    <cellStyle name="好_00省级(打印) 3" xfId="817" xr:uid="{00000000-0005-0000-0000-000031030000}"/>
    <cellStyle name="好_00省级(定稿)" xfId="818" xr:uid="{00000000-0005-0000-0000-000032030000}"/>
    <cellStyle name="好_00省级(定稿) 2" xfId="819" xr:uid="{00000000-0005-0000-0000-000033030000}"/>
    <cellStyle name="好_00省级(定稿) 2 2" xfId="820" xr:uid="{00000000-0005-0000-0000-000034030000}"/>
    <cellStyle name="好_00省级(定稿) 3" xfId="821" xr:uid="{00000000-0005-0000-0000-000035030000}"/>
    <cellStyle name="好_03昭通" xfId="822" xr:uid="{00000000-0005-0000-0000-000036030000}"/>
    <cellStyle name="好_03昭通 2" xfId="823" xr:uid="{00000000-0005-0000-0000-000037030000}"/>
    <cellStyle name="好_03昭通 2 2" xfId="824" xr:uid="{00000000-0005-0000-0000-000038030000}"/>
    <cellStyle name="好_03昭通 3" xfId="825" xr:uid="{00000000-0005-0000-0000-000039030000}"/>
    <cellStyle name="好_0502通海县" xfId="826" xr:uid="{00000000-0005-0000-0000-00003A030000}"/>
    <cellStyle name="好_0502通海县 2" xfId="827" xr:uid="{00000000-0005-0000-0000-00003B030000}"/>
    <cellStyle name="好_0502通海县 2 2" xfId="828" xr:uid="{00000000-0005-0000-0000-00003C030000}"/>
    <cellStyle name="好_0502通海县 3" xfId="829" xr:uid="{00000000-0005-0000-0000-00003D030000}"/>
    <cellStyle name="好_05玉溪" xfId="830" xr:uid="{00000000-0005-0000-0000-00003E030000}"/>
    <cellStyle name="好_05玉溪 2" xfId="831" xr:uid="{00000000-0005-0000-0000-00003F030000}"/>
    <cellStyle name="好_05玉溪 2 2" xfId="832" xr:uid="{00000000-0005-0000-0000-000040030000}"/>
    <cellStyle name="好_05玉溪 3" xfId="833" xr:uid="{00000000-0005-0000-0000-000041030000}"/>
    <cellStyle name="好_0605石屏县" xfId="834" xr:uid="{00000000-0005-0000-0000-000042030000}"/>
    <cellStyle name="好_0605石屏县 2" xfId="835" xr:uid="{00000000-0005-0000-0000-000043030000}"/>
    <cellStyle name="好_0605石屏县 2 2" xfId="836" xr:uid="{00000000-0005-0000-0000-000044030000}"/>
    <cellStyle name="好_0605石屏县 3" xfId="837" xr:uid="{00000000-0005-0000-0000-000045030000}"/>
    <cellStyle name="好_1003牟定县" xfId="838" xr:uid="{00000000-0005-0000-0000-000046030000}"/>
    <cellStyle name="好_1003牟定县 2" xfId="839" xr:uid="{00000000-0005-0000-0000-000047030000}"/>
    <cellStyle name="好_1003牟定县 2 2" xfId="840" xr:uid="{00000000-0005-0000-0000-000048030000}"/>
    <cellStyle name="好_1003牟定县 3" xfId="841" xr:uid="{00000000-0005-0000-0000-000049030000}"/>
    <cellStyle name="好_1110洱源县" xfId="842" xr:uid="{00000000-0005-0000-0000-00004A030000}"/>
    <cellStyle name="好_1110洱源县 2" xfId="843" xr:uid="{00000000-0005-0000-0000-00004B030000}"/>
    <cellStyle name="好_1110洱源县 2 2" xfId="844" xr:uid="{00000000-0005-0000-0000-00004C030000}"/>
    <cellStyle name="好_1110洱源县 3" xfId="845" xr:uid="{00000000-0005-0000-0000-00004D030000}"/>
    <cellStyle name="好_11大理" xfId="846" xr:uid="{00000000-0005-0000-0000-00004E030000}"/>
    <cellStyle name="好_11大理 2" xfId="847" xr:uid="{00000000-0005-0000-0000-00004F030000}"/>
    <cellStyle name="好_11大理 2 2" xfId="848" xr:uid="{00000000-0005-0000-0000-000050030000}"/>
    <cellStyle name="好_11大理 3" xfId="849" xr:uid="{00000000-0005-0000-0000-000051030000}"/>
    <cellStyle name="好_2、土地面积、人口、粮食产量基本情况" xfId="850" xr:uid="{00000000-0005-0000-0000-000052030000}"/>
    <cellStyle name="好_2、土地面积、人口、粮食产量基本情况 2" xfId="851" xr:uid="{00000000-0005-0000-0000-000053030000}"/>
    <cellStyle name="好_2、土地面积、人口、粮食产量基本情况 2 2" xfId="852" xr:uid="{00000000-0005-0000-0000-000054030000}"/>
    <cellStyle name="好_2、土地面积、人口、粮食产量基本情况 3" xfId="853" xr:uid="{00000000-0005-0000-0000-000055030000}"/>
    <cellStyle name="好_2006年分析表" xfId="854" xr:uid="{00000000-0005-0000-0000-000056030000}"/>
    <cellStyle name="好_2006年基础数据" xfId="855" xr:uid="{00000000-0005-0000-0000-000057030000}"/>
    <cellStyle name="好_2006年基础数据 2" xfId="856" xr:uid="{00000000-0005-0000-0000-000058030000}"/>
    <cellStyle name="好_2006年基础数据 2 2" xfId="857" xr:uid="{00000000-0005-0000-0000-000059030000}"/>
    <cellStyle name="好_2006年基础数据 3" xfId="858" xr:uid="{00000000-0005-0000-0000-00005A030000}"/>
    <cellStyle name="好_2006年全省财力计算表（中央、决算）" xfId="859" xr:uid="{00000000-0005-0000-0000-00005B030000}"/>
    <cellStyle name="好_2006年全省财力计算表（中央、决算） 2" xfId="860" xr:uid="{00000000-0005-0000-0000-00005C030000}"/>
    <cellStyle name="好_2006年全省财力计算表（中央、决算） 2 2" xfId="861" xr:uid="{00000000-0005-0000-0000-00005D030000}"/>
    <cellStyle name="好_2006年全省财力计算表（中央、决算） 3" xfId="862" xr:uid="{00000000-0005-0000-0000-00005E030000}"/>
    <cellStyle name="好_2006年水利统计指标统计表" xfId="863" xr:uid="{00000000-0005-0000-0000-00005F030000}"/>
    <cellStyle name="好_2006年水利统计指标统计表 2" xfId="864" xr:uid="{00000000-0005-0000-0000-000060030000}"/>
    <cellStyle name="好_2006年水利统计指标统计表 2 2" xfId="865" xr:uid="{00000000-0005-0000-0000-000061030000}"/>
    <cellStyle name="好_2006年水利统计指标统计表 3" xfId="866" xr:uid="{00000000-0005-0000-0000-000062030000}"/>
    <cellStyle name="好_2006年在职人员情况" xfId="867" xr:uid="{00000000-0005-0000-0000-000063030000}"/>
    <cellStyle name="好_2006年在职人员情况 2" xfId="868" xr:uid="{00000000-0005-0000-0000-000064030000}"/>
    <cellStyle name="好_2006年在职人员情况 2 2" xfId="869" xr:uid="{00000000-0005-0000-0000-000065030000}"/>
    <cellStyle name="好_2006年在职人员情况 3" xfId="870" xr:uid="{00000000-0005-0000-0000-000066030000}"/>
    <cellStyle name="好_2007年检察院案件数" xfId="871" xr:uid="{00000000-0005-0000-0000-000067030000}"/>
    <cellStyle name="好_2007年检察院案件数 2" xfId="872" xr:uid="{00000000-0005-0000-0000-000068030000}"/>
    <cellStyle name="好_2007年检察院案件数 2 2" xfId="873" xr:uid="{00000000-0005-0000-0000-000069030000}"/>
    <cellStyle name="好_2007年检察院案件数 3" xfId="874" xr:uid="{00000000-0005-0000-0000-00006A030000}"/>
    <cellStyle name="好_2007年可用财力" xfId="875" xr:uid="{00000000-0005-0000-0000-00006B030000}"/>
    <cellStyle name="好_2007年人员分部门统计表" xfId="876" xr:uid="{00000000-0005-0000-0000-00006C030000}"/>
    <cellStyle name="好_2007年人员分部门统计表 2" xfId="877" xr:uid="{00000000-0005-0000-0000-00006D030000}"/>
    <cellStyle name="好_2007年人员分部门统计表 2 2" xfId="878" xr:uid="{00000000-0005-0000-0000-00006E030000}"/>
    <cellStyle name="好_2007年人员分部门统计表 3" xfId="879" xr:uid="{00000000-0005-0000-0000-00006F030000}"/>
    <cellStyle name="好_2007年政法部门业务指标" xfId="880" xr:uid="{00000000-0005-0000-0000-000070030000}"/>
    <cellStyle name="好_2007年政法部门业务指标 2" xfId="881" xr:uid="{00000000-0005-0000-0000-000071030000}"/>
    <cellStyle name="好_2007年政法部门业务指标 2 2" xfId="882" xr:uid="{00000000-0005-0000-0000-000072030000}"/>
    <cellStyle name="好_2007年政法部门业务指标 3" xfId="883" xr:uid="{00000000-0005-0000-0000-000073030000}"/>
    <cellStyle name="好_2008年县级公安保障标准落实奖励经费分配测算" xfId="884" xr:uid="{00000000-0005-0000-0000-000074030000}"/>
    <cellStyle name="好_2008云南省分县市中小学教职工统计表（教育厅提供）" xfId="885" xr:uid="{00000000-0005-0000-0000-000075030000}"/>
    <cellStyle name="好_2008云南省分县市中小学教职工统计表（教育厅提供） 2" xfId="886" xr:uid="{00000000-0005-0000-0000-000076030000}"/>
    <cellStyle name="好_2008云南省分县市中小学教职工统计表（教育厅提供） 2 2" xfId="887" xr:uid="{00000000-0005-0000-0000-000077030000}"/>
    <cellStyle name="好_2008云南省分县市中小学教职工统计表（教育厅提供） 3" xfId="888" xr:uid="{00000000-0005-0000-0000-000078030000}"/>
    <cellStyle name="好_2009年一般性转移支付标准工资" xfId="889" xr:uid="{00000000-0005-0000-0000-000079030000}"/>
    <cellStyle name="好_2009年一般性转移支付标准工资 2" xfId="890" xr:uid="{00000000-0005-0000-0000-00007A030000}"/>
    <cellStyle name="好_2009年一般性转移支付标准工资 2 2" xfId="891" xr:uid="{00000000-0005-0000-0000-00007B030000}"/>
    <cellStyle name="好_2009年一般性转移支付标准工资 3" xfId="892" xr:uid="{00000000-0005-0000-0000-00007C030000}"/>
    <cellStyle name="好_2009年一般性转移支付标准工资_~4190974" xfId="893" xr:uid="{00000000-0005-0000-0000-00007D030000}"/>
    <cellStyle name="好_2009年一般性转移支付标准工资_~4190974 2" xfId="894" xr:uid="{00000000-0005-0000-0000-00007E030000}"/>
    <cellStyle name="好_2009年一般性转移支付标准工资_~4190974 2 2" xfId="895" xr:uid="{00000000-0005-0000-0000-00007F030000}"/>
    <cellStyle name="好_2009年一般性转移支付标准工资_~4190974 3" xfId="896" xr:uid="{00000000-0005-0000-0000-000080030000}"/>
    <cellStyle name="好_2009年一般性转移支付标准工资_~5676413" xfId="897" xr:uid="{00000000-0005-0000-0000-000081030000}"/>
    <cellStyle name="好_2009年一般性转移支付标准工资_~5676413 2" xfId="898" xr:uid="{00000000-0005-0000-0000-000082030000}"/>
    <cellStyle name="好_2009年一般性转移支付标准工资_~5676413 2 2" xfId="899" xr:uid="{00000000-0005-0000-0000-000083030000}"/>
    <cellStyle name="好_2009年一般性转移支付标准工资_~5676413 3" xfId="900" xr:uid="{00000000-0005-0000-0000-000084030000}"/>
    <cellStyle name="好_2009年一般性转移支付标准工资_不用软件计算9.1不考虑经费管理评价xl" xfId="901" xr:uid="{00000000-0005-0000-0000-000085030000}"/>
    <cellStyle name="好_2009年一般性转移支付标准工资_不用软件计算9.1不考虑经费管理评价xl 2" xfId="902" xr:uid="{00000000-0005-0000-0000-000086030000}"/>
    <cellStyle name="好_2009年一般性转移支付标准工资_不用软件计算9.1不考虑经费管理评价xl 2 2" xfId="903" xr:uid="{00000000-0005-0000-0000-000087030000}"/>
    <cellStyle name="好_2009年一般性转移支付标准工资_不用软件计算9.1不考虑经费管理评价xl 3" xfId="904" xr:uid="{00000000-0005-0000-0000-000088030000}"/>
    <cellStyle name="好_2009年一般性转移支付标准工资_地方配套按人均增幅控制8.30xl" xfId="905" xr:uid="{00000000-0005-0000-0000-000089030000}"/>
    <cellStyle name="好_2009年一般性转移支付标准工资_地方配套按人均增幅控制8.30xl 2" xfId="906" xr:uid="{00000000-0005-0000-0000-00008A030000}"/>
    <cellStyle name="好_2009年一般性转移支付标准工资_地方配套按人均增幅控制8.30xl 2 2" xfId="907" xr:uid="{00000000-0005-0000-0000-00008B030000}"/>
    <cellStyle name="好_2009年一般性转移支付标准工资_地方配套按人均增幅控制8.30xl 3" xfId="908" xr:uid="{00000000-0005-0000-0000-00008C030000}"/>
    <cellStyle name="好_2009年一般性转移支付标准工资_地方配套按人均增幅控制8.30一般预算平均增幅、人均可用财力平均增幅两次控制、社会治安系数调整、案件数调整xl" xfId="909" xr:uid="{00000000-0005-0000-0000-00008D030000}"/>
    <cellStyle name="好_2009年一般性转移支付标准工资_地方配套按人均增幅控制8.30一般预算平均增幅、人均可用财力平均增幅两次控制、社会治安系数调整、案件数调整xl 2" xfId="910" xr:uid="{00000000-0005-0000-0000-00008E030000}"/>
    <cellStyle name="好_2009年一般性转移支付标准工资_地方配套按人均增幅控制8.30一般预算平均增幅、人均可用财力平均增幅两次控制、社会治安系数调整、案件数调整xl 2 2" xfId="911" xr:uid="{00000000-0005-0000-0000-00008F030000}"/>
    <cellStyle name="好_2009年一般性转移支付标准工资_地方配套按人均增幅控制8.30一般预算平均增幅、人均可用财力平均增幅两次控制、社会治安系数调整、案件数调整xl 3" xfId="912" xr:uid="{00000000-0005-0000-0000-000090030000}"/>
    <cellStyle name="好_2009年一般性转移支付标准工资_地方配套按人均增幅控制8.31（调整结案率后）xl" xfId="913" xr:uid="{00000000-0005-0000-0000-000091030000}"/>
    <cellStyle name="好_2009年一般性转移支付标准工资_地方配套按人均增幅控制8.31（调整结案率后）xl 2" xfId="914" xr:uid="{00000000-0005-0000-0000-000092030000}"/>
    <cellStyle name="好_2009年一般性转移支付标准工资_地方配套按人均增幅控制8.31（调整结案率后）xl 2 2" xfId="915" xr:uid="{00000000-0005-0000-0000-000093030000}"/>
    <cellStyle name="好_2009年一般性转移支付标准工资_地方配套按人均增幅控制8.31（调整结案率后）xl 3" xfId="916" xr:uid="{00000000-0005-0000-0000-000094030000}"/>
    <cellStyle name="好_2009年一般性转移支付标准工资_奖励补助测算5.22测试" xfId="917" xr:uid="{00000000-0005-0000-0000-000095030000}"/>
    <cellStyle name="好_2009年一般性转移支付标准工资_奖励补助测算5.22测试 2" xfId="918" xr:uid="{00000000-0005-0000-0000-000096030000}"/>
    <cellStyle name="好_2009年一般性转移支付标准工资_奖励补助测算5.22测试 2 2" xfId="919" xr:uid="{00000000-0005-0000-0000-000097030000}"/>
    <cellStyle name="好_2009年一般性转移支付标准工资_奖励补助测算5.22测试 3" xfId="920" xr:uid="{00000000-0005-0000-0000-000098030000}"/>
    <cellStyle name="好_2009年一般性转移支付标准工资_奖励补助测算5.23新" xfId="921" xr:uid="{00000000-0005-0000-0000-000099030000}"/>
    <cellStyle name="好_2009年一般性转移支付标准工资_奖励补助测算5.23新 2" xfId="922" xr:uid="{00000000-0005-0000-0000-00009A030000}"/>
    <cellStyle name="好_2009年一般性转移支付标准工资_奖励补助测算5.23新 2 2" xfId="923" xr:uid="{00000000-0005-0000-0000-00009B030000}"/>
    <cellStyle name="好_2009年一般性转移支付标准工资_奖励补助测算5.23新 3" xfId="924" xr:uid="{00000000-0005-0000-0000-00009C030000}"/>
    <cellStyle name="好_2009年一般性转移支付标准工资_奖励补助测算5.24冯铸" xfId="925" xr:uid="{00000000-0005-0000-0000-00009D030000}"/>
    <cellStyle name="好_2009年一般性转移支付标准工资_奖励补助测算5.24冯铸 2" xfId="926" xr:uid="{00000000-0005-0000-0000-00009E030000}"/>
    <cellStyle name="好_2009年一般性转移支付标准工资_奖励补助测算5.24冯铸 2 2" xfId="927" xr:uid="{00000000-0005-0000-0000-00009F030000}"/>
    <cellStyle name="好_2009年一般性转移支付标准工资_奖励补助测算5.24冯铸 3" xfId="928" xr:uid="{00000000-0005-0000-0000-0000A0030000}"/>
    <cellStyle name="好_2009年一般性转移支付标准工资_奖励补助测算7.23" xfId="929" xr:uid="{00000000-0005-0000-0000-0000A1030000}"/>
    <cellStyle name="好_2009年一般性转移支付标准工资_奖励补助测算7.23 2" xfId="930" xr:uid="{00000000-0005-0000-0000-0000A2030000}"/>
    <cellStyle name="好_2009年一般性转移支付标准工资_奖励补助测算7.23 2 2" xfId="931" xr:uid="{00000000-0005-0000-0000-0000A3030000}"/>
    <cellStyle name="好_2009年一般性转移支付标准工资_奖励补助测算7.23 3" xfId="932" xr:uid="{00000000-0005-0000-0000-0000A4030000}"/>
    <cellStyle name="好_2009年一般性转移支付标准工资_奖励补助测算7.25" xfId="933" xr:uid="{00000000-0005-0000-0000-0000A5030000}"/>
    <cellStyle name="好_2009年一般性转移支付标准工资_奖励补助测算7.25 (version 1) (version 1)" xfId="934" xr:uid="{00000000-0005-0000-0000-0000A6030000}"/>
    <cellStyle name="好_2009年一般性转移支付标准工资_奖励补助测算7.25 (version 1) (version 1) 2" xfId="935" xr:uid="{00000000-0005-0000-0000-0000A7030000}"/>
    <cellStyle name="好_2009年一般性转移支付标准工资_奖励补助测算7.25 (version 1) (version 1) 2 2" xfId="936" xr:uid="{00000000-0005-0000-0000-0000A8030000}"/>
    <cellStyle name="好_2009年一般性转移支付标准工资_奖励补助测算7.25 (version 1) (version 1) 3" xfId="937" xr:uid="{00000000-0005-0000-0000-0000A9030000}"/>
    <cellStyle name="好_2009年一般性转移支付标准工资_奖励补助测算7.25 2" xfId="938" xr:uid="{00000000-0005-0000-0000-0000AA030000}"/>
    <cellStyle name="好_2009年一般性转移支付标准工资_奖励补助测算7.25 2 2" xfId="939" xr:uid="{00000000-0005-0000-0000-0000AB030000}"/>
    <cellStyle name="好_2009年一般性转移支付标准工资_奖励补助测算7.25 3" xfId="940" xr:uid="{00000000-0005-0000-0000-0000AC030000}"/>
    <cellStyle name="好_2009年一般性转移支付标准工资_奖励补助测算7.25 4" xfId="941" xr:uid="{00000000-0005-0000-0000-0000AD030000}"/>
    <cellStyle name="好_2009年一般性转移支付标准工资_奖励补助测算7.25 5" xfId="942" xr:uid="{00000000-0005-0000-0000-0000AE030000}"/>
    <cellStyle name="好_20110614" xfId="943" xr:uid="{00000000-0005-0000-0000-0000AF030000}"/>
    <cellStyle name="好_20110614 2" xfId="944" xr:uid="{00000000-0005-0000-0000-0000B0030000}"/>
    <cellStyle name="好_20110614 2 2" xfId="945" xr:uid="{00000000-0005-0000-0000-0000B1030000}"/>
    <cellStyle name="好_20110614 3" xfId="946" xr:uid="{00000000-0005-0000-0000-0000B2030000}"/>
    <cellStyle name="好_2013年决算批复草表" xfId="947" xr:uid="{00000000-0005-0000-0000-0000B3030000}"/>
    <cellStyle name="好_2013年决算批复草表 2" xfId="948" xr:uid="{00000000-0005-0000-0000-0000B4030000}"/>
    <cellStyle name="好_2014年微企补助" xfId="949" xr:uid="{00000000-0005-0000-0000-0000B5030000}"/>
    <cellStyle name="好_2014年微企补助 2" xfId="950" xr:uid="{00000000-0005-0000-0000-0000B6030000}"/>
    <cellStyle name="好_2014年微企补助 2 2" xfId="951" xr:uid="{00000000-0005-0000-0000-0000B7030000}"/>
    <cellStyle name="好_2014年微企补助 3" xfId="952" xr:uid="{00000000-0005-0000-0000-0000B8030000}"/>
    <cellStyle name="好_2015年政策性刚性配套情况表（汇总）" xfId="953" xr:uid="{00000000-0005-0000-0000-0000B9030000}"/>
    <cellStyle name="好_2015年政策性刚性配套情况表（汇总） 2" xfId="954" xr:uid="{00000000-0005-0000-0000-0000BA030000}"/>
    <cellStyle name="好_530623_2006年县级财政报表附表" xfId="955" xr:uid="{00000000-0005-0000-0000-0000BB030000}"/>
    <cellStyle name="好_530623_2006年县级财政报表附表 2" xfId="956" xr:uid="{00000000-0005-0000-0000-0000BC030000}"/>
    <cellStyle name="好_530623_2006年县级财政报表附表 2 2" xfId="957" xr:uid="{00000000-0005-0000-0000-0000BD030000}"/>
    <cellStyle name="好_530623_2006年县级财政报表附表 3" xfId="958" xr:uid="{00000000-0005-0000-0000-0000BE030000}"/>
    <cellStyle name="好_530629_2006年县级财政报表附表" xfId="959" xr:uid="{00000000-0005-0000-0000-0000BF030000}"/>
    <cellStyle name="好_530629_2006年县级财政报表附表 2" xfId="960" xr:uid="{00000000-0005-0000-0000-0000C0030000}"/>
    <cellStyle name="好_530629_2006年县级财政报表附表 2 2" xfId="961" xr:uid="{00000000-0005-0000-0000-0000C1030000}"/>
    <cellStyle name="好_530629_2006年县级财政报表附表 3" xfId="962" xr:uid="{00000000-0005-0000-0000-0000C2030000}"/>
    <cellStyle name="好_5334_2006年迪庆县级财政报表附表" xfId="963" xr:uid="{00000000-0005-0000-0000-0000C3030000}"/>
    <cellStyle name="好_5334_2006年迪庆县级财政报表附表 2" xfId="964" xr:uid="{00000000-0005-0000-0000-0000C4030000}"/>
    <cellStyle name="好_5334_2006年迪庆县级财政报表附表 2 2" xfId="965" xr:uid="{00000000-0005-0000-0000-0000C5030000}"/>
    <cellStyle name="好_5334_2006年迪庆县级财政报表附表 3" xfId="966" xr:uid="{00000000-0005-0000-0000-0000C6030000}"/>
    <cellStyle name="好_Book1" xfId="967" xr:uid="{00000000-0005-0000-0000-0000C7030000}"/>
    <cellStyle name="好_Book1 2" xfId="968" xr:uid="{00000000-0005-0000-0000-0000C8030000}"/>
    <cellStyle name="好_Book1 2 2" xfId="969" xr:uid="{00000000-0005-0000-0000-0000C9030000}"/>
    <cellStyle name="好_Book1 3" xfId="970" xr:uid="{00000000-0005-0000-0000-0000CA030000}"/>
    <cellStyle name="好_Book1_1" xfId="971" xr:uid="{00000000-0005-0000-0000-0000CB030000}"/>
    <cellStyle name="好_Book1_1 2" xfId="972" xr:uid="{00000000-0005-0000-0000-0000CC030000}"/>
    <cellStyle name="好_Book1_1 2 2" xfId="973" xr:uid="{00000000-0005-0000-0000-0000CD030000}"/>
    <cellStyle name="好_Book1_1 3" xfId="974" xr:uid="{00000000-0005-0000-0000-0000CE030000}"/>
    <cellStyle name="好_Book1_2" xfId="975" xr:uid="{00000000-0005-0000-0000-0000CF030000}"/>
    <cellStyle name="好_Book1_2 2" xfId="976" xr:uid="{00000000-0005-0000-0000-0000D0030000}"/>
    <cellStyle name="好_Book1_2 2 2" xfId="977" xr:uid="{00000000-0005-0000-0000-0000D1030000}"/>
    <cellStyle name="好_Book1_2 3" xfId="978" xr:uid="{00000000-0005-0000-0000-0000D2030000}"/>
    <cellStyle name="好_Book1_3" xfId="979" xr:uid="{00000000-0005-0000-0000-0000D3030000}"/>
    <cellStyle name="好_Book1_3 2" xfId="980" xr:uid="{00000000-0005-0000-0000-0000D4030000}"/>
    <cellStyle name="好_Book1_3 2 2" xfId="981" xr:uid="{00000000-0005-0000-0000-0000D5030000}"/>
    <cellStyle name="好_Book1_3 3" xfId="982" xr:uid="{00000000-0005-0000-0000-0000D6030000}"/>
    <cellStyle name="好_Book1_4" xfId="983" xr:uid="{00000000-0005-0000-0000-0000D7030000}"/>
    <cellStyle name="好_Book1_4 2" xfId="984" xr:uid="{00000000-0005-0000-0000-0000D8030000}"/>
    <cellStyle name="好_Book1_4 2 2" xfId="985" xr:uid="{00000000-0005-0000-0000-0000D9030000}"/>
    <cellStyle name="好_Book1_4 3" xfId="986" xr:uid="{00000000-0005-0000-0000-0000DA030000}"/>
    <cellStyle name="好_Book1_县公司" xfId="987" xr:uid="{00000000-0005-0000-0000-0000DB030000}"/>
    <cellStyle name="好_Book1_县公司 2" xfId="988" xr:uid="{00000000-0005-0000-0000-0000DC030000}"/>
    <cellStyle name="好_Book1_县公司 2 2" xfId="989" xr:uid="{00000000-0005-0000-0000-0000DD030000}"/>
    <cellStyle name="好_Book1_县公司 3" xfId="990" xr:uid="{00000000-0005-0000-0000-0000DE030000}"/>
    <cellStyle name="好_Book1_银行账户情况表_2010年12月" xfId="991" xr:uid="{00000000-0005-0000-0000-0000DF030000}"/>
    <cellStyle name="好_Book1_银行账户情况表_2010年12月 2" xfId="992" xr:uid="{00000000-0005-0000-0000-0000E0030000}"/>
    <cellStyle name="好_Book1_银行账户情况表_2010年12月 2 2" xfId="993" xr:uid="{00000000-0005-0000-0000-0000E1030000}"/>
    <cellStyle name="好_Book1_银行账户情况表_2010年12月 3" xfId="994" xr:uid="{00000000-0005-0000-0000-0000E2030000}"/>
    <cellStyle name="好_Book2" xfId="995" xr:uid="{00000000-0005-0000-0000-0000E3030000}"/>
    <cellStyle name="好_Book2 2" xfId="996" xr:uid="{00000000-0005-0000-0000-0000E4030000}"/>
    <cellStyle name="好_Book2 2 2" xfId="997" xr:uid="{00000000-0005-0000-0000-0000E5030000}"/>
    <cellStyle name="好_Book2 3" xfId="998" xr:uid="{00000000-0005-0000-0000-0000E6030000}"/>
    <cellStyle name="好_M01-2(州市补助收入)" xfId="999" xr:uid="{00000000-0005-0000-0000-0000E7030000}"/>
    <cellStyle name="好_M01-2(州市补助收入) 2" xfId="1000" xr:uid="{00000000-0005-0000-0000-0000E8030000}"/>
    <cellStyle name="好_M01-2(州市补助收入) 2 2" xfId="1001" xr:uid="{00000000-0005-0000-0000-0000E9030000}"/>
    <cellStyle name="好_M01-2(州市补助收入) 3" xfId="1002" xr:uid="{00000000-0005-0000-0000-0000EA030000}"/>
    <cellStyle name="好_M03" xfId="1003" xr:uid="{00000000-0005-0000-0000-0000EB030000}"/>
    <cellStyle name="好_M03 2" xfId="1004" xr:uid="{00000000-0005-0000-0000-0000EC030000}"/>
    <cellStyle name="好_M03 2 2" xfId="1005" xr:uid="{00000000-0005-0000-0000-0000ED030000}"/>
    <cellStyle name="好_M03 3" xfId="1006" xr:uid="{00000000-0005-0000-0000-0000EE030000}"/>
    <cellStyle name="好_Sheet7" xfId="1007" xr:uid="{00000000-0005-0000-0000-0000EF030000}"/>
    <cellStyle name="好_不用软件计算9.1不考虑经费管理评价xl" xfId="1008" xr:uid="{00000000-0005-0000-0000-0000F0030000}"/>
    <cellStyle name="好_不用软件计算9.1不考虑经费管理评价xl 2" xfId="1009" xr:uid="{00000000-0005-0000-0000-0000F1030000}"/>
    <cellStyle name="好_不用软件计算9.1不考虑经费管理评价xl 2 2" xfId="1010" xr:uid="{00000000-0005-0000-0000-0000F2030000}"/>
    <cellStyle name="好_不用软件计算9.1不考虑经费管理评价xl 3" xfId="1011" xr:uid="{00000000-0005-0000-0000-0000F3030000}"/>
    <cellStyle name="好_财政供养人员" xfId="1012" xr:uid="{00000000-0005-0000-0000-0000F4030000}"/>
    <cellStyle name="好_财政供养人员 2" xfId="1013" xr:uid="{00000000-0005-0000-0000-0000F5030000}"/>
    <cellStyle name="好_财政供养人员 2 2" xfId="1014" xr:uid="{00000000-0005-0000-0000-0000F6030000}"/>
    <cellStyle name="好_财政供养人员 3" xfId="1015" xr:uid="{00000000-0005-0000-0000-0000F7030000}"/>
    <cellStyle name="好_财政支出对上级的依赖程度" xfId="1016" xr:uid="{00000000-0005-0000-0000-0000F8030000}"/>
    <cellStyle name="好_城建部门" xfId="1017" xr:uid="{00000000-0005-0000-0000-0000F9030000}"/>
    <cellStyle name="好_地方配套按人均增幅控制8.30xl" xfId="1018" xr:uid="{00000000-0005-0000-0000-0000FA030000}"/>
    <cellStyle name="好_地方配套按人均增幅控制8.30xl 2" xfId="1019" xr:uid="{00000000-0005-0000-0000-0000FB030000}"/>
    <cellStyle name="好_地方配套按人均增幅控制8.30xl 2 2" xfId="1020" xr:uid="{00000000-0005-0000-0000-0000FC030000}"/>
    <cellStyle name="好_地方配套按人均增幅控制8.30xl 3" xfId="1021" xr:uid="{00000000-0005-0000-0000-0000FD030000}"/>
    <cellStyle name="好_地方配套按人均增幅控制8.30一般预算平均增幅、人均可用财力平均增幅两次控制、社会治安系数调整、案件数调整xl" xfId="1022" xr:uid="{00000000-0005-0000-0000-0000FE030000}"/>
    <cellStyle name="好_地方配套按人均增幅控制8.30一般预算平均增幅、人均可用财力平均增幅两次控制、社会治安系数调整、案件数调整xl 2" xfId="1023" xr:uid="{00000000-0005-0000-0000-0000FF030000}"/>
    <cellStyle name="好_地方配套按人均增幅控制8.30一般预算平均增幅、人均可用财力平均增幅两次控制、社会治安系数调整、案件数调整xl 2 2" xfId="1024" xr:uid="{00000000-0005-0000-0000-000000040000}"/>
    <cellStyle name="好_地方配套按人均增幅控制8.30一般预算平均增幅、人均可用财力平均增幅两次控制、社会治安系数调整、案件数调整xl 3" xfId="1025" xr:uid="{00000000-0005-0000-0000-000001040000}"/>
    <cellStyle name="好_地方配套按人均增幅控制8.31（调整结案率后）xl" xfId="1026" xr:uid="{00000000-0005-0000-0000-000002040000}"/>
    <cellStyle name="好_地方配套按人均增幅控制8.31（调整结案率后）xl 2" xfId="1027" xr:uid="{00000000-0005-0000-0000-000003040000}"/>
    <cellStyle name="好_地方配套按人均增幅控制8.31（调整结案率后）xl 2 2" xfId="1028" xr:uid="{00000000-0005-0000-0000-000004040000}"/>
    <cellStyle name="好_地方配套按人均增幅控制8.31（调整结案率后）xl 3" xfId="1029" xr:uid="{00000000-0005-0000-0000-000005040000}"/>
    <cellStyle name="好_第五部分(才淼、饶永宏）" xfId="1030" xr:uid="{00000000-0005-0000-0000-000006040000}"/>
    <cellStyle name="好_第五部分(才淼、饶永宏） 2" xfId="1031" xr:uid="{00000000-0005-0000-0000-000007040000}"/>
    <cellStyle name="好_第五部分(才淼、饶永宏） 2 2" xfId="1032" xr:uid="{00000000-0005-0000-0000-000008040000}"/>
    <cellStyle name="好_第五部分(才淼、饶永宏） 3" xfId="1033" xr:uid="{00000000-0005-0000-0000-000009040000}"/>
    <cellStyle name="好_第一部分：综合全" xfId="1034" xr:uid="{00000000-0005-0000-0000-00000A040000}"/>
    <cellStyle name="好_高中教师人数（教育厅1.6日提供）" xfId="1035" xr:uid="{00000000-0005-0000-0000-00000B040000}"/>
    <cellStyle name="好_高中教师人数（教育厅1.6日提供） 2" xfId="1036" xr:uid="{00000000-0005-0000-0000-00000C040000}"/>
    <cellStyle name="好_高中教师人数（教育厅1.6日提供） 2 2" xfId="1037" xr:uid="{00000000-0005-0000-0000-00000D040000}"/>
    <cellStyle name="好_高中教师人数（教育厅1.6日提供） 3" xfId="1038" xr:uid="{00000000-0005-0000-0000-00000E040000}"/>
    <cellStyle name="好_汇总" xfId="1039" xr:uid="{00000000-0005-0000-0000-00000F040000}"/>
    <cellStyle name="好_汇总 2" xfId="1040" xr:uid="{00000000-0005-0000-0000-000010040000}"/>
    <cellStyle name="好_汇总 2 2" xfId="1041" xr:uid="{00000000-0005-0000-0000-000011040000}"/>
    <cellStyle name="好_汇总 3" xfId="1042" xr:uid="{00000000-0005-0000-0000-000012040000}"/>
    <cellStyle name="好_汇总-县级财政报表附表" xfId="1043" xr:uid="{00000000-0005-0000-0000-000013040000}"/>
    <cellStyle name="好_汇总-县级财政报表附表 2" xfId="1044" xr:uid="{00000000-0005-0000-0000-000014040000}"/>
    <cellStyle name="好_汇总-县级财政报表附表 2 2" xfId="1045" xr:uid="{00000000-0005-0000-0000-000015040000}"/>
    <cellStyle name="好_汇总-县级财政报表附表 3" xfId="1046" xr:uid="{00000000-0005-0000-0000-000016040000}"/>
    <cellStyle name="好_基础数据分析" xfId="1047" xr:uid="{00000000-0005-0000-0000-000017040000}"/>
    <cellStyle name="好_基础数据分析 2" xfId="1048" xr:uid="{00000000-0005-0000-0000-000018040000}"/>
    <cellStyle name="好_基础数据分析 2 2" xfId="1049" xr:uid="{00000000-0005-0000-0000-000019040000}"/>
    <cellStyle name="好_基础数据分析 3" xfId="1050" xr:uid="{00000000-0005-0000-0000-00001A040000}"/>
    <cellStyle name="好_检验表" xfId="1051" xr:uid="{00000000-0005-0000-0000-00001B040000}"/>
    <cellStyle name="好_检验表（调整后）" xfId="1052" xr:uid="{00000000-0005-0000-0000-00001C040000}"/>
    <cellStyle name="好_建行" xfId="1053" xr:uid="{00000000-0005-0000-0000-00001D040000}"/>
    <cellStyle name="好_建行 2" xfId="1054" xr:uid="{00000000-0005-0000-0000-00001E040000}"/>
    <cellStyle name="好_建行 2 2" xfId="1055" xr:uid="{00000000-0005-0000-0000-00001F040000}"/>
    <cellStyle name="好_建行 3" xfId="1056" xr:uid="{00000000-0005-0000-0000-000020040000}"/>
    <cellStyle name="好_奖励补助测算5.22测试" xfId="1057" xr:uid="{00000000-0005-0000-0000-000021040000}"/>
    <cellStyle name="好_奖励补助测算5.22测试 2" xfId="1058" xr:uid="{00000000-0005-0000-0000-000022040000}"/>
    <cellStyle name="好_奖励补助测算5.22测试 2 2" xfId="1059" xr:uid="{00000000-0005-0000-0000-000023040000}"/>
    <cellStyle name="好_奖励补助测算5.22测试 3" xfId="1060" xr:uid="{00000000-0005-0000-0000-000024040000}"/>
    <cellStyle name="好_奖励补助测算5.23新" xfId="1061" xr:uid="{00000000-0005-0000-0000-000025040000}"/>
    <cellStyle name="好_奖励补助测算5.23新 2" xfId="1062" xr:uid="{00000000-0005-0000-0000-000026040000}"/>
    <cellStyle name="好_奖励补助测算5.23新 2 2" xfId="1063" xr:uid="{00000000-0005-0000-0000-000027040000}"/>
    <cellStyle name="好_奖励补助测算5.23新 3" xfId="1064" xr:uid="{00000000-0005-0000-0000-000028040000}"/>
    <cellStyle name="好_奖励补助测算5.24冯铸" xfId="1065" xr:uid="{00000000-0005-0000-0000-000029040000}"/>
    <cellStyle name="好_奖励补助测算5.24冯铸 2" xfId="1066" xr:uid="{00000000-0005-0000-0000-00002A040000}"/>
    <cellStyle name="好_奖励补助测算5.24冯铸 2 2" xfId="1067" xr:uid="{00000000-0005-0000-0000-00002B040000}"/>
    <cellStyle name="好_奖励补助测算5.24冯铸 3" xfId="1068" xr:uid="{00000000-0005-0000-0000-00002C040000}"/>
    <cellStyle name="好_奖励补助测算7.23" xfId="1069" xr:uid="{00000000-0005-0000-0000-00002D040000}"/>
    <cellStyle name="好_奖励补助测算7.23 2" xfId="1070" xr:uid="{00000000-0005-0000-0000-00002E040000}"/>
    <cellStyle name="好_奖励补助测算7.23 2 2" xfId="1071" xr:uid="{00000000-0005-0000-0000-00002F040000}"/>
    <cellStyle name="好_奖励补助测算7.23 3" xfId="1072" xr:uid="{00000000-0005-0000-0000-000030040000}"/>
    <cellStyle name="好_奖励补助测算7.25" xfId="1073" xr:uid="{00000000-0005-0000-0000-000031040000}"/>
    <cellStyle name="好_奖励补助测算7.25 (version 1) (version 1)" xfId="1074" xr:uid="{00000000-0005-0000-0000-000032040000}"/>
    <cellStyle name="好_奖励补助测算7.25 (version 1) (version 1) 2" xfId="1075" xr:uid="{00000000-0005-0000-0000-000033040000}"/>
    <cellStyle name="好_奖励补助测算7.25 (version 1) (version 1) 2 2" xfId="1076" xr:uid="{00000000-0005-0000-0000-000034040000}"/>
    <cellStyle name="好_奖励补助测算7.25 (version 1) (version 1) 3" xfId="1077" xr:uid="{00000000-0005-0000-0000-000035040000}"/>
    <cellStyle name="好_奖励补助测算7.25 2" xfId="1078" xr:uid="{00000000-0005-0000-0000-000036040000}"/>
    <cellStyle name="好_奖励补助测算7.25 2 2" xfId="1079" xr:uid="{00000000-0005-0000-0000-000037040000}"/>
    <cellStyle name="好_奖励补助测算7.25 3" xfId="1080" xr:uid="{00000000-0005-0000-0000-000038040000}"/>
    <cellStyle name="好_奖励补助测算7.25 4" xfId="1081" xr:uid="{00000000-0005-0000-0000-000039040000}"/>
    <cellStyle name="好_奖励补助测算7.25 5" xfId="1082" xr:uid="{00000000-0005-0000-0000-00003A040000}"/>
    <cellStyle name="好_教师绩效工资测算表（离退休按各地上报数测算）2009年1月1日" xfId="1083" xr:uid="{00000000-0005-0000-0000-00003B040000}"/>
    <cellStyle name="好_教育厅提供义务教育及高中教师人数（2009年1月6日）" xfId="1084" xr:uid="{00000000-0005-0000-0000-00003C040000}"/>
    <cellStyle name="好_教育厅提供义务教育及高中教师人数（2009年1月6日） 2" xfId="1085" xr:uid="{00000000-0005-0000-0000-00003D040000}"/>
    <cellStyle name="好_教育厅提供义务教育及高中教师人数（2009年1月6日） 2 2" xfId="1086" xr:uid="{00000000-0005-0000-0000-00003E040000}"/>
    <cellStyle name="好_教育厅提供义务教育及高中教师人数（2009年1月6日） 3" xfId="1087" xr:uid="{00000000-0005-0000-0000-00003F040000}"/>
    <cellStyle name="好_考核时间安排表" xfId="1088" xr:uid="{00000000-0005-0000-0000-000040040000}"/>
    <cellStyle name="好_考核时间安排表 2" xfId="1089" xr:uid="{00000000-0005-0000-0000-000041040000}"/>
    <cellStyle name="好_考核时间安排表 2 2" xfId="1090" xr:uid="{00000000-0005-0000-0000-000042040000}"/>
    <cellStyle name="好_考核时间安排表 3" xfId="1091" xr:uid="{00000000-0005-0000-0000-000043040000}"/>
    <cellStyle name="好_历年教师人数" xfId="1092" xr:uid="{00000000-0005-0000-0000-000044040000}"/>
    <cellStyle name="好_丽江汇总" xfId="1093" xr:uid="{00000000-0005-0000-0000-000045040000}"/>
    <cellStyle name="好_三季度－表二" xfId="1094" xr:uid="{00000000-0005-0000-0000-000046040000}"/>
    <cellStyle name="好_三季度－表二 2" xfId="1095" xr:uid="{00000000-0005-0000-0000-000047040000}"/>
    <cellStyle name="好_三季度－表二 2 2" xfId="1096" xr:uid="{00000000-0005-0000-0000-000048040000}"/>
    <cellStyle name="好_三季度－表二 3" xfId="1097" xr:uid="{00000000-0005-0000-0000-000049040000}"/>
    <cellStyle name="好_卫生部门" xfId="1098" xr:uid="{00000000-0005-0000-0000-00004A040000}"/>
    <cellStyle name="好_卫生部门 2" xfId="1099" xr:uid="{00000000-0005-0000-0000-00004B040000}"/>
    <cellStyle name="好_卫生部门 2 2" xfId="1100" xr:uid="{00000000-0005-0000-0000-00004C040000}"/>
    <cellStyle name="好_卫生部门 3" xfId="1101" xr:uid="{00000000-0005-0000-0000-00004D040000}"/>
    <cellStyle name="好_文体广播部门" xfId="1102" xr:uid="{00000000-0005-0000-0000-00004E040000}"/>
    <cellStyle name="好_下半年禁毒办案经费分配2544.3万元" xfId="1103" xr:uid="{00000000-0005-0000-0000-00004F040000}"/>
    <cellStyle name="好_下半年禁吸戒毒经费1000万元" xfId="1104" xr:uid="{00000000-0005-0000-0000-000050040000}"/>
    <cellStyle name="好_下半年禁吸戒毒经费1000万元 2" xfId="1105" xr:uid="{00000000-0005-0000-0000-000051040000}"/>
    <cellStyle name="好_下半年禁吸戒毒经费1000万元 2 2" xfId="1106" xr:uid="{00000000-0005-0000-0000-000052040000}"/>
    <cellStyle name="好_下半年禁吸戒毒经费1000万元 3" xfId="1107" xr:uid="{00000000-0005-0000-0000-000053040000}"/>
    <cellStyle name="好_县公司" xfId="1108" xr:uid="{00000000-0005-0000-0000-000054040000}"/>
    <cellStyle name="好_县公司 2" xfId="1109" xr:uid="{00000000-0005-0000-0000-000055040000}"/>
    <cellStyle name="好_县公司 2 2" xfId="1110" xr:uid="{00000000-0005-0000-0000-000056040000}"/>
    <cellStyle name="好_县公司 3" xfId="1111" xr:uid="{00000000-0005-0000-0000-000057040000}"/>
    <cellStyle name="好_县级公安机关公用经费标准奖励测算方案（定稿）" xfId="1112" xr:uid="{00000000-0005-0000-0000-000058040000}"/>
    <cellStyle name="好_县级公安机关公用经费标准奖励测算方案（定稿） 2" xfId="1113" xr:uid="{00000000-0005-0000-0000-000059040000}"/>
    <cellStyle name="好_县级公安机关公用经费标准奖励测算方案（定稿） 2 2" xfId="1114" xr:uid="{00000000-0005-0000-0000-00005A040000}"/>
    <cellStyle name="好_县级公安机关公用经费标准奖励测算方案（定稿） 3" xfId="1115" xr:uid="{00000000-0005-0000-0000-00005B040000}"/>
    <cellStyle name="好_县级基础数据" xfId="1116" xr:uid="{00000000-0005-0000-0000-00005C040000}"/>
    <cellStyle name="好_业务工作量指标" xfId="1117" xr:uid="{00000000-0005-0000-0000-00005D040000}"/>
    <cellStyle name="好_业务工作量指标 2" xfId="1118" xr:uid="{00000000-0005-0000-0000-00005E040000}"/>
    <cellStyle name="好_业务工作量指标 2 2" xfId="1119" xr:uid="{00000000-0005-0000-0000-00005F040000}"/>
    <cellStyle name="好_业务工作量指标 3" xfId="1120" xr:uid="{00000000-0005-0000-0000-000060040000}"/>
    <cellStyle name="好_义务教育阶段教职工人数（教育厅提供最终）" xfId="1121" xr:uid="{00000000-0005-0000-0000-000061040000}"/>
    <cellStyle name="好_义务教育阶段教职工人数（教育厅提供最终） 2" xfId="1122" xr:uid="{00000000-0005-0000-0000-000062040000}"/>
    <cellStyle name="好_义务教育阶段教职工人数（教育厅提供最终） 2 2" xfId="1123" xr:uid="{00000000-0005-0000-0000-000063040000}"/>
    <cellStyle name="好_义务教育阶段教职工人数（教育厅提供最终） 3" xfId="1124" xr:uid="{00000000-0005-0000-0000-000064040000}"/>
    <cellStyle name="好_银行账户情况表_2010年12月" xfId="1125" xr:uid="{00000000-0005-0000-0000-000065040000}"/>
    <cellStyle name="好_银行账户情况表_2010年12月 2" xfId="1126" xr:uid="{00000000-0005-0000-0000-000066040000}"/>
    <cellStyle name="好_银行账户情况表_2010年12月 2 2" xfId="1127" xr:uid="{00000000-0005-0000-0000-000067040000}"/>
    <cellStyle name="好_银行账户情况表_2010年12月 3" xfId="1128" xr:uid="{00000000-0005-0000-0000-000068040000}"/>
    <cellStyle name="好_云南农村义务教育统计表" xfId="1129" xr:uid="{00000000-0005-0000-0000-000069040000}"/>
    <cellStyle name="好_云南农村义务教育统计表 2" xfId="1130" xr:uid="{00000000-0005-0000-0000-00006A040000}"/>
    <cellStyle name="好_云南农村义务教育统计表 2 2" xfId="1131" xr:uid="{00000000-0005-0000-0000-00006B040000}"/>
    <cellStyle name="好_云南农村义务教育统计表 3" xfId="1132" xr:uid="{00000000-0005-0000-0000-00006C040000}"/>
    <cellStyle name="好_云南省2008年中小学教师人数统计表" xfId="1133" xr:uid="{00000000-0005-0000-0000-00006D040000}"/>
    <cellStyle name="好_云南省2008年中小学教职工情况（教育厅提供20090101加工整理）" xfId="1134" xr:uid="{00000000-0005-0000-0000-00006E040000}"/>
    <cellStyle name="好_云南省2008年中小学教职工情况（教育厅提供20090101加工整理） 2" xfId="1135" xr:uid="{00000000-0005-0000-0000-00006F040000}"/>
    <cellStyle name="好_云南省2008年中小学教职工情况（教育厅提供20090101加工整理） 2 2" xfId="1136" xr:uid="{00000000-0005-0000-0000-000070040000}"/>
    <cellStyle name="好_云南省2008年中小学教职工情况（教育厅提供20090101加工整理） 3" xfId="1137" xr:uid="{00000000-0005-0000-0000-000071040000}"/>
    <cellStyle name="好_云南省2008年转移支付测算——州市本级考核部分及政策性测算" xfId="1138" xr:uid="{00000000-0005-0000-0000-000072040000}"/>
    <cellStyle name="好_云南省2008年转移支付测算——州市本级考核部分及政策性测算 2" xfId="1139" xr:uid="{00000000-0005-0000-0000-000073040000}"/>
    <cellStyle name="好_云南省2008年转移支付测算——州市本级考核部分及政策性测算 2 2" xfId="1140" xr:uid="{00000000-0005-0000-0000-000074040000}"/>
    <cellStyle name="好_云南省2008年转移支付测算——州市本级考核部分及政策性测算 3" xfId="1141" xr:uid="{00000000-0005-0000-0000-000075040000}"/>
    <cellStyle name="好_云南水利电力有限公司" xfId="1142" xr:uid="{00000000-0005-0000-0000-000076040000}"/>
    <cellStyle name="好_云南水利电力有限公司 2" xfId="1143" xr:uid="{00000000-0005-0000-0000-000077040000}"/>
    <cellStyle name="好_云南水利电力有限公司 2 2" xfId="1144" xr:uid="{00000000-0005-0000-0000-000078040000}"/>
    <cellStyle name="好_云南水利电力有限公司 3" xfId="1145" xr:uid="{00000000-0005-0000-0000-000079040000}"/>
    <cellStyle name="好_指标四" xfId="1146" xr:uid="{00000000-0005-0000-0000-00007A040000}"/>
    <cellStyle name="好_指标四 2" xfId="1147" xr:uid="{00000000-0005-0000-0000-00007B040000}"/>
    <cellStyle name="好_指标四 2 2" xfId="1148" xr:uid="{00000000-0005-0000-0000-00007C040000}"/>
    <cellStyle name="好_指标四 3" xfId="1149" xr:uid="{00000000-0005-0000-0000-00007D040000}"/>
    <cellStyle name="好_指标五" xfId="1150" xr:uid="{00000000-0005-0000-0000-00007E040000}"/>
    <cellStyle name="后继超级链接" xfId="1151" xr:uid="{00000000-0005-0000-0000-00007F040000}"/>
    <cellStyle name="后继超级链接 2" xfId="1152" xr:uid="{00000000-0005-0000-0000-000080040000}"/>
    <cellStyle name="后继超链接" xfId="1153" xr:uid="{00000000-0005-0000-0000-000081040000}"/>
    <cellStyle name="后继超链接 2" xfId="1154" xr:uid="{00000000-0005-0000-0000-000082040000}"/>
    <cellStyle name="汇总 2" xfId="1155" xr:uid="{00000000-0005-0000-0000-000083040000}"/>
    <cellStyle name="汇总 3" xfId="1156" xr:uid="{00000000-0005-0000-0000-000084040000}"/>
    <cellStyle name="汇总 3 2" xfId="1157" xr:uid="{00000000-0005-0000-0000-000085040000}"/>
    <cellStyle name="汇总 3 2 2" xfId="1158" xr:uid="{00000000-0005-0000-0000-000086040000}"/>
    <cellStyle name="汇总 3 3" xfId="1159" xr:uid="{00000000-0005-0000-0000-000087040000}"/>
    <cellStyle name="货币 2" xfId="1160" xr:uid="{00000000-0005-0000-0000-000088040000}"/>
    <cellStyle name="货币 2 2" xfId="1161" xr:uid="{00000000-0005-0000-0000-000089040000}"/>
    <cellStyle name="货币 2 2 2" xfId="1162" xr:uid="{00000000-0005-0000-0000-00008A040000}"/>
    <cellStyle name="货币 2 2 2 2" xfId="1163" xr:uid="{00000000-0005-0000-0000-00008B040000}"/>
    <cellStyle name="货币 2 2 2 3" xfId="1164" xr:uid="{00000000-0005-0000-0000-00008C040000}"/>
    <cellStyle name="货币 2 2 3" xfId="1165" xr:uid="{00000000-0005-0000-0000-00008D040000}"/>
    <cellStyle name="货币 2 2 4" xfId="1166" xr:uid="{00000000-0005-0000-0000-00008E040000}"/>
    <cellStyle name="货币 2 3" xfId="1167" xr:uid="{00000000-0005-0000-0000-00008F040000}"/>
    <cellStyle name="货币 2 3 2" xfId="1168" xr:uid="{00000000-0005-0000-0000-000090040000}"/>
    <cellStyle name="货币 2 3 3" xfId="1169" xr:uid="{00000000-0005-0000-0000-000091040000}"/>
    <cellStyle name="货币 2 4" xfId="1170" xr:uid="{00000000-0005-0000-0000-000092040000}"/>
    <cellStyle name="货币 2 5" xfId="1171" xr:uid="{00000000-0005-0000-0000-000093040000}"/>
    <cellStyle name="貨幣 [0]_SGV" xfId="1172" xr:uid="{00000000-0005-0000-0000-000094040000}"/>
    <cellStyle name="貨幣_SGV" xfId="1173" xr:uid="{00000000-0005-0000-0000-000095040000}"/>
    <cellStyle name="计算 2" xfId="1174" xr:uid="{00000000-0005-0000-0000-000096040000}"/>
    <cellStyle name="计算 3" xfId="1175" xr:uid="{00000000-0005-0000-0000-000097040000}"/>
    <cellStyle name="计算 3 2" xfId="1176" xr:uid="{00000000-0005-0000-0000-000098040000}"/>
    <cellStyle name="计算 3 2 2" xfId="1177" xr:uid="{00000000-0005-0000-0000-000099040000}"/>
    <cellStyle name="计算 3 3" xfId="1178" xr:uid="{00000000-0005-0000-0000-00009A040000}"/>
    <cellStyle name="检查单元格 2" xfId="1179" xr:uid="{00000000-0005-0000-0000-00009B040000}"/>
    <cellStyle name="检查单元格 3" xfId="1180" xr:uid="{00000000-0005-0000-0000-00009C040000}"/>
    <cellStyle name="检查单元格 3 2" xfId="1181" xr:uid="{00000000-0005-0000-0000-00009D040000}"/>
    <cellStyle name="检查单元格 3 2 2" xfId="1182" xr:uid="{00000000-0005-0000-0000-00009E040000}"/>
    <cellStyle name="检查单元格 3 3" xfId="1183" xr:uid="{00000000-0005-0000-0000-00009F040000}"/>
    <cellStyle name="解释性文本 2" xfId="1184" xr:uid="{00000000-0005-0000-0000-0000A0040000}"/>
    <cellStyle name="解释性文本 3" xfId="1185" xr:uid="{00000000-0005-0000-0000-0000A1040000}"/>
    <cellStyle name="解释性文本 3 2" xfId="1186" xr:uid="{00000000-0005-0000-0000-0000A2040000}"/>
    <cellStyle name="解释性文本 3 2 2" xfId="1187" xr:uid="{00000000-0005-0000-0000-0000A3040000}"/>
    <cellStyle name="解释性文本 3 3" xfId="1188" xr:uid="{00000000-0005-0000-0000-0000A4040000}"/>
    <cellStyle name="借出原因" xfId="1189" xr:uid="{00000000-0005-0000-0000-0000A5040000}"/>
    <cellStyle name="警告文本 2" xfId="1190" xr:uid="{00000000-0005-0000-0000-0000A6040000}"/>
    <cellStyle name="警告文本 3" xfId="1191" xr:uid="{00000000-0005-0000-0000-0000A7040000}"/>
    <cellStyle name="警告文本 3 2" xfId="1192" xr:uid="{00000000-0005-0000-0000-0000A8040000}"/>
    <cellStyle name="警告文本 3 2 2" xfId="1193" xr:uid="{00000000-0005-0000-0000-0000A9040000}"/>
    <cellStyle name="警告文本 3 3" xfId="1194" xr:uid="{00000000-0005-0000-0000-0000AA040000}"/>
    <cellStyle name="链接单元格 2" xfId="1195" xr:uid="{00000000-0005-0000-0000-0000AB040000}"/>
    <cellStyle name="链接单元格 3" xfId="1196" xr:uid="{00000000-0005-0000-0000-0000AC040000}"/>
    <cellStyle name="链接单元格 3 2" xfId="1197" xr:uid="{00000000-0005-0000-0000-0000AD040000}"/>
    <cellStyle name="链接单元格 3 2 2" xfId="1198" xr:uid="{00000000-0005-0000-0000-0000AE040000}"/>
    <cellStyle name="链接单元格 3 3" xfId="1199" xr:uid="{00000000-0005-0000-0000-0000AF040000}"/>
    <cellStyle name="霓付 [0]_ +Foil &amp; -FOIL &amp; PAPER" xfId="1200" xr:uid="{00000000-0005-0000-0000-0000B0040000}"/>
    <cellStyle name="霓付_ +Foil &amp; -FOIL &amp; PAPER" xfId="1201" xr:uid="{00000000-0005-0000-0000-0000B1040000}"/>
    <cellStyle name="烹拳 [0]_ +Foil &amp; -FOIL &amp; PAPER" xfId="1202" xr:uid="{00000000-0005-0000-0000-0000B2040000}"/>
    <cellStyle name="烹拳_ +Foil &amp; -FOIL &amp; PAPER" xfId="1203" xr:uid="{00000000-0005-0000-0000-0000B3040000}"/>
    <cellStyle name="普通_ 白土" xfId="1204" xr:uid="{00000000-0005-0000-0000-0000B4040000}"/>
    <cellStyle name="千分位[0]_ 白土" xfId="1205" xr:uid="{00000000-0005-0000-0000-0000B5040000}"/>
    <cellStyle name="千分位_ 白土" xfId="1206" xr:uid="{00000000-0005-0000-0000-0000B6040000}"/>
    <cellStyle name="千位[0]_ 方正PC" xfId="1207" xr:uid="{00000000-0005-0000-0000-0000B7040000}"/>
    <cellStyle name="千位_ 方正PC" xfId="1208" xr:uid="{00000000-0005-0000-0000-0000B8040000}"/>
    <cellStyle name="千位分隔" xfId="1209" builtinId="3"/>
    <cellStyle name="千位分隔 2" xfId="1210" xr:uid="{00000000-0005-0000-0000-0000BA040000}"/>
    <cellStyle name="千位分隔 2 2" xfId="1211" xr:uid="{00000000-0005-0000-0000-0000BB040000}"/>
    <cellStyle name="千位分隔 2 2 2" xfId="1212" xr:uid="{00000000-0005-0000-0000-0000BC040000}"/>
    <cellStyle name="千位分隔 2 2 3" xfId="1213" xr:uid="{00000000-0005-0000-0000-0000BD040000}"/>
    <cellStyle name="千位分隔 2 3" xfId="1214" xr:uid="{00000000-0005-0000-0000-0000BE040000}"/>
    <cellStyle name="千位分隔 2 4" xfId="1215" xr:uid="{00000000-0005-0000-0000-0000BF040000}"/>
    <cellStyle name="千位分隔 3" xfId="1216" xr:uid="{00000000-0005-0000-0000-0000C0040000}"/>
    <cellStyle name="千位分隔 3 2" xfId="1217" xr:uid="{00000000-0005-0000-0000-0000C1040000}"/>
    <cellStyle name="千位分隔 3 2 2" xfId="1218" xr:uid="{00000000-0005-0000-0000-0000C2040000}"/>
    <cellStyle name="千位分隔 3 2 3" xfId="1219" xr:uid="{00000000-0005-0000-0000-0000C3040000}"/>
    <cellStyle name="千位分隔 3 3" xfId="1220" xr:uid="{00000000-0005-0000-0000-0000C4040000}"/>
    <cellStyle name="千位分隔 3 4" xfId="1221" xr:uid="{00000000-0005-0000-0000-0000C5040000}"/>
    <cellStyle name="千位分隔 4" xfId="1222" xr:uid="{00000000-0005-0000-0000-0000C6040000}"/>
    <cellStyle name="千位分隔 4 2" xfId="1223" xr:uid="{00000000-0005-0000-0000-0000C7040000}"/>
    <cellStyle name="千位分隔 4 3" xfId="1224" xr:uid="{00000000-0005-0000-0000-0000C8040000}"/>
    <cellStyle name="千位分隔 5" xfId="1225" xr:uid="{00000000-0005-0000-0000-0000C9040000}"/>
    <cellStyle name="千位分隔[0] 2" xfId="1226" xr:uid="{00000000-0005-0000-0000-0000CA040000}"/>
    <cellStyle name="千位分隔[0] 2 2" xfId="1227" xr:uid="{00000000-0005-0000-0000-0000CB040000}"/>
    <cellStyle name="千位分隔[0] 2 2 2" xfId="1228" xr:uid="{00000000-0005-0000-0000-0000CC040000}"/>
    <cellStyle name="千位分隔[0] 2 2 3" xfId="1229" xr:uid="{00000000-0005-0000-0000-0000CD040000}"/>
    <cellStyle name="千位分隔[0] 2 3" xfId="1230" xr:uid="{00000000-0005-0000-0000-0000CE040000}"/>
    <cellStyle name="千位分隔[0] 2 4" xfId="1231" xr:uid="{00000000-0005-0000-0000-0000CF040000}"/>
    <cellStyle name="钎霖_4岿角利" xfId="1232" xr:uid="{00000000-0005-0000-0000-0000D0040000}"/>
    <cellStyle name="强调 1" xfId="1233" xr:uid="{00000000-0005-0000-0000-0000D1040000}"/>
    <cellStyle name="强调 1 2" xfId="1234" xr:uid="{00000000-0005-0000-0000-0000D2040000}"/>
    <cellStyle name="强调 2" xfId="1235" xr:uid="{00000000-0005-0000-0000-0000D3040000}"/>
    <cellStyle name="强调 2 2" xfId="1236" xr:uid="{00000000-0005-0000-0000-0000D4040000}"/>
    <cellStyle name="强调 3" xfId="1237" xr:uid="{00000000-0005-0000-0000-0000D5040000}"/>
    <cellStyle name="强调 3 2" xfId="1238" xr:uid="{00000000-0005-0000-0000-0000D6040000}"/>
    <cellStyle name="强调文字颜色 1 2" xfId="1239" xr:uid="{00000000-0005-0000-0000-0000D7040000}"/>
    <cellStyle name="强调文字颜色 1 3" xfId="1240" xr:uid="{00000000-0005-0000-0000-0000D8040000}"/>
    <cellStyle name="强调文字颜色 1 3 2" xfId="1241" xr:uid="{00000000-0005-0000-0000-0000D9040000}"/>
    <cellStyle name="强调文字颜色 1 3 2 2" xfId="1242" xr:uid="{00000000-0005-0000-0000-0000DA040000}"/>
    <cellStyle name="强调文字颜色 1 3 3" xfId="1243" xr:uid="{00000000-0005-0000-0000-0000DB040000}"/>
    <cellStyle name="强调文字颜色 2 2" xfId="1244" xr:uid="{00000000-0005-0000-0000-0000DC040000}"/>
    <cellStyle name="强调文字颜色 2 3" xfId="1245" xr:uid="{00000000-0005-0000-0000-0000DD040000}"/>
    <cellStyle name="强调文字颜色 2 3 2" xfId="1246" xr:uid="{00000000-0005-0000-0000-0000DE040000}"/>
    <cellStyle name="强调文字颜色 2 3 2 2" xfId="1247" xr:uid="{00000000-0005-0000-0000-0000DF040000}"/>
    <cellStyle name="强调文字颜色 2 3 3" xfId="1248" xr:uid="{00000000-0005-0000-0000-0000E0040000}"/>
    <cellStyle name="强调文字颜色 3 2" xfId="1249" xr:uid="{00000000-0005-0000-0000-0000E1040000}"/>
    <cellStyle name="强调文字颜色 3 3" xfId="1250" xr:uid="{00000000-0005-0000-0000-0000E2040000}"/>
    <cellStyle name="强调文字颜色 3 3 2" xfId="1251" xr:uid="{00000000-0005-0000-0000-0000E3040000}"/>
    <cellStyle name="强调文字颜色 3 3 2 2" xfId="1252" xr:uid="{00000000-0005-0000-0000-0000E4040000}"/>
    <cellStyle name="强调文字颜色 3 3 3" xfId="1253" xr:uid="{00000000-0005-0000-0000-0000E5040000}"/>
    <cellStyle name="强调文字颜色 4 2" xfId="1254" xr:uid="{00000000-0005-0000-0000-0000E6040000}"/>
    <cellStyle name="强调文字颜色 4 3" xfId="1255" xr:uid="{00000000-0005-0000-0000-0000E7040000}"/>
    <cellStyle name="强调文字颜色 4 3 2" xfId="1256" xr:uid="{00000000-0005-0000-0000-0000E8040000}"/>
    <cellStyle name="强调文字颜色 4 3 2 2" xfId="1257" xr:uid="{00000000-0005-0000-0000-0000E9040000}"/>
    <cellStyle name="强调文字颜色 4 3 3" xfId="1258" xr:uid="{00000000-0005-0000-0000-0000EA040000}"/>
    <cellStyle name="强调文字颜色 5 2" xfId="1259" xr:uid="{00000000-0005-0000-0000-0000EB040000}"/>
    <cellStyle name="强调文字颜色 5 3" xfId="1260" xr:uid="{00000000-0005-0000-0000-0000EC040000}"/>
    <cellStyle name="强调文字颜色 5 3 2" xfId="1261" xr:uid="{00000000-0005-0000-0000-0000ED040000}"/>
    <cellStyle name="强调文字颜色 5 3 2 2" xfId="1262" xr:uid="{00000000-0005-0000-0000-0000EE040000}"/>
    <cellStyle name="强调文字颜色 5 3 3" xfId="1263" xr:uid="{00000000-0005-0000-0000-0000EF040000}"/>
    <cellStyle name="强调文字颜色 6 2" xfId="1264" xr:uid="{00000000-0005-0000-0000-0000F0040000}"/>
    <cellStyle name="强调文字颜色 6 3" xfId="1265" xr:uid="{00000000-0005-0000-0000-0000F1040000}"/>
    <cellStyle name="强调文字颜色 6 3 2" xfId="1266" xr:uid="{00000000-0005-0000-0000-0000F2040000}"/>
    <cellStyle name="强调文字颜色 6 3 2 2" xfId="1267" xr:uid="{00000000-0005-0000-0000-0000F3040000}"/>
    <cellStyle name="强调文字颜色 6 3 3" xfId="1268" xr:uid="{00000000-0005-0000-0000-0000F4040000}"/>
    <cellStyle name="日期" xfId="1269" xr:uid="{00000000-0005-0000-0000-0000F5040000}"/>
    <cellStyle name="商品名称" xfId="1270" xr:uid="{00000000-0005-0000-0000-0000F6040000}"/>
    <cellStyle name="适中 2" xfId="1271" xr:uid="{00000000-0005-0000-0000-0000F7040000}"/>
    <cellStyle name="适中 3" xfId="1272" xr:uid="{00000000-0005-0000-0000-0000F8040000}"/>
    <cellStyle name="适中 3 2" xfId="1273" xr:uid="{00000000-0005-0000-0000-0000F9040000}"/>
    <cellStyle name="适中 3 2 2" xfId="1274" xr:uid="{00000000-0005-0000-0000-0000FA040000}"/>
    <cellStyle name="适中 3 3" xfId="1275" xr:uid="{00000000-0005-0000-0000-0000FB040000}"/>
    <cellStyle name="输出 2" xfId="1276" xr:uid="{00000000-0005-0000-0000-0000FC040000}"/>
    <cellStyle name="输出 3" xfId="1277" xr:uid="{00000000-0005-0000-0000-0000FD040000}"/>
    <cellStyle name="输出 3 2" xfId="1278" xr:uid="{00000000-0005-0000-0000-0000FE040000}"/>
    <cellStyle name="输出 3 2 2" xfId="1279" xr:uid="{00000000-0005-0000-0000-0000FF040000}"/>
    <cellStyle name="输出 3 3" xfId="1280" xr:uid="{00000000-0005-0000-0000-000000050000}"/>
    <cellStyle name="输入 2" xfId="1281" xr:uid="{00000000-0005-0000-0000-000001050000}"/>
    <cellStyle name="输入 3" xfId="1282" xr:uid="{00000000-0005-0000-0000-000002050000}"/>
    <cellStyle name="输入 3 2" xfId="1283" xr:uid="{00000000-0005-0000-0000-000003050000}"/>
    <cellStyle name="输入 3 2 2" xfId="1284" xr:uid="{00000000-0005-0000-0000-000004050000}"/>
    <cellStyle name="输入 3 3" xfId="1285" xr:uid="{00000000-0005-0000-0000-000005050000}"/>
    <cellStyle name="数量" xfId="1286" xr:uid="{00000000-0005-0000-0000-000006050000}"/>
    <cellStyle name="数字" xfId="1287" xr:uid="{00000000-0005-0000-0000-000007050000}"/>
    <cellStyle name="数字 2" xfId="1288" xr:uid="{00000000-0005-0000-0000-000008050000}"/>
    <cellStyle name="数字 2 2" xfId="1289" xr:uid="{00000000-0005-0000-0000-000009050000}"/>
    <cellStyle name="数字 3" xfId="1290" xr:uid="{00000000-0005-0000-0000-00000A050000}"/>
    <cellStyle name="㼿㼿㼿㼿㼿㼿" xfId="1291" xr:uid="{00000000-0005-0000-0000-00000B050000}"/>
    <cellStyle name="㼿㼿㼿㼿㼿㼿 2" xfId="1292" xr:uid="{00000000-0005-0000-0000-00000C050000}"/>
    <cellStyle name="㼿㼿㼿㼿㼿㼿㼿㼿㼿㼿㼿?" xfId="1293" xr:uid="{00000000-0005-0000-0000-00000D050000}"/>
    <cellStyle name="㼿㼿㼿㼿㼿㼿㼿㼿㼿㼿㼿? 2" xfId="1294" xr:uid="{00000000-0005-0000-0000-00000E050000}"/>
    <cellStyle name="未定义" xfId="1295" xr:uid="{00000000-0005-0000-0000-00000F050000}"/>
    <cellStyle name="小数" xfId="1296" xr:uid="{00000000-0005-0000-0000-000010050000}"/>
    <cellStyle name="小数 2" xfId="1297" xr:uid="{00000000-0005-0000-0000-000011050000}"/>
    <cellStyle name="小数 2 2" xfId="1298" xr:uid="{00000000-0005-0000-0000-000012050000}"/>
    <cellStyle name="小数 3" xfId="1299" xr:uid="{00000000-0005-0000-0000-000013050000}"/>
    <cellStyle name="样式 1" xfId="1300" xr:uid="{00000000-0005-0000-0000-000014050000}"/>
    <cellStyle name="一般_SGV" xfId="1301" xr:uid="{00000000-0005-0000-0000-000015050000}"/>
    <cellStyle name="昗弨_Pacific Region P&amp;L" xfId="1302" xr:uid="{00000000-0005-0000-0000-000016050000}"/>
    <cellStyle name="寘嬫愗傝 [0.00]_Region Orders (2)" xfId="1303" xr:uid="{00000000-0005-0000-0000-000017050000}"/>
    <cellStyle name="寘嬫愗傝_Region Orders (2)" xfId="1304" xr:uid="{00000000-0005-0000-0000-000018050000}"/>
    <cellStyle name="注释 2" xfId="1305" xr:uid="{00000000-0005-0000-0000-000019050000}"/>
    <cellStyle name="注释 2 2" xfId="1306" xr:uid="{00000000-0005-0000-0000-00001A050000}"/>
    <cellStyle name="注释 3" xfId="1307" xr:uid="{00000000-0005-0000-0000-00001B050000}"/>
    <cellStyle name="注释 3 2" xfId="1308" xr:uid="{00000000-0005-0000-0000-00001C050000}"/>
    <cellStyle name="注释 4" xfId="1309" xr:uid="{00000000-0005-0000-0000-00001D050000}"/>
    <cellStyle name="콤마 [0]_BOILER-CO1" xfId="1310" xr:uid="{00000000-0005-0000-0000-00001E050000}"/>
    <cellStyle name="콤마_BOILER-CO1" xfId="1311" xr:uid="{00000000-0005-0000-0000-00001F050000}"/>
    <cellStyle name="통화 [0]_BOILER-CO1" xfId="1312" xr:uid="{00000000-0005-0000-0000-000020050000}"/>
    <cellStyle name="통화_BOILER-CO1" xfId="1313" xr:uid="{00000000-0005-0000-0000-000021050000}"/>
    <cellStyle name="표준_0N-HANDLING " xfId="1314" xr:uid="{00000000-0005-0000-0000-000022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view="pageBreakPreview" zoomScaleNormal="100" workbookViewId="0">
      <selection activeCell="P9" sqref="P9"/>
    </sheetView>
  </sheetViews>
  <sheetFormatPr defaultRowHeight="14.25"/>
  <cols>
    <col min="1" max="1" width="1.75" style="65" customWidth="1"/>
    <col min="2" max="2" width="29.125" style="65" customWidth="1"/>
    <col min="3" max="3" width="3.25" style="65" customWidth="1"/>
    <col min="4" max="4" width="5" style="65" customWidth="1"/>
    <col min="5" max="5" width="6.125" style="65" customWidth="1"/>
    <col min="6" max="11" width="9" style="65"/>
    <col min="12" max="12" width="10.375" style="65" customWidth="1"/>
    <col min="13" max="13" width="3" style="65" customWidth="1"/>
    <col min="14" max="16384" width="9" style="65"/>
  </cols>
  <sheetData>
    <row r="1" spans="1:13" ht="48.75" customHeight="1">
      <c r="A1" s="196"/>
      <c r="B1" s="197" t="s">
        <v>1725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s="67" customFormat="1" ht="21.75" customHeight="1">
      <c r="A2" s="195"/>
      <c r="B2" s="199" t="s">
        <v>1664</v>
      </c>
      <c r="C2" s="195"/>
      <c r="J2" s="195"/>
      <c r="K2" s="195"/>
      <c r="L2" s="195"/>
    </row>
    <row r="9" spans="1:13" ht="77.25" customHeight="1">
      <c r="A9" s="237" t="s">
        <v>1730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68"/>
    </row>
    <row r="19" spans="1:12" s="63" customFormat="1" ht="27.95" customHeight="1">
      <c r="A19" s="235" t="s">
        <v>576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</row>
    <row r="20" spans="1:12" s="63" customFormat="1" ht="27.95" customHeight="1">
      <c r="A20" s="236" t="s">
        <v>1665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</row>
  </sheetData>
  <mergeCells count="3">
    <mergeCell ref="A19:L19"/>
    <mergeCell ref="A20:L20"/>
    <mergeCell ref="A9:L9"/>
  </mergeCells>
  <phoneticPr fontId="1" type="noConversion"/>
  <printOptions horizontalCentered="1"/>
  <pageMargins left="0.59055118110236227" right="0.59055118110236227" top="0.98425196850393704" bottom="0.98425196850393704" header="0.98425196850393704" footer="0.98425196850393704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showZeros="0" view="pageBreakPreview" zoomScale="115" zoomScaleNormal="115" workbookViewId="0">
      <selection activeCell="F4" sqref="F4:F5"/>
    </sheetView>
  </sheetViews>
  <sheetFormatPr defaultRowHeight="14.25"/>
  <cols>
    <col min="1" max="1" width="32.125" style="40" customWidth="1"/>
    <col min="2" max="2" width="13.625" style="41" customWidth="1"/>
    <col min="3" max="3" width="13.625" style="147" customWidth="1"/>
    <col min="4" max="4" width="13.625" style="41" customWidth="1"/>
    <col min="5" max="5" width="13.625" style="42" customWidth="1"/>
    <col min="6" max="6" width="46.75" style="39" customWidth="1"/>
    <col min="7" max="16384" width="9" style="40"/>
  </cols>
  <sheetData>
    <row r="1" spans="1:6">
      <c r="A1" s="67" t="s">
        <v>1728</v>
      </c>
    </row>
    <row r="2" spans="1:6" ht="27.95" customHeight="1">
      <c r="A2" s="240" t="s">
        <v>600</v>
      </c>
      <c r="B2" s="240"/>
      <c r="C2" s="240"/>
      <c r="D2" s="240"/>
      <c r="E2" s="240"/>
      <c r="F2" s="240"/>
    </row>
    <row r="3" spans="1:6" s="19" customFormat="1" ht="20.100000000000001" customHeight="1">
      <c r="A3" s="113" t="s">
        <v>576</v>
      </c>
      <c r="B3" s="43"/>
      <c r="C3" s="152"/>
      <c r="D3" s="43"/>
      <c r="E3" s="44"/>
      <c r="F3" s="45" t="s">
        <v>324</v>
      </c>
    </row>
    <row r="4" spans="1:6" s="38" customFormat="1" ht="27.95" customHeight="1">
      <c r="A4" s="251" t="s">
        <v>325</v>
      </c>
      <c r="B4" s="252" t="s">
        <v>594</v>
      </c>
      <c r="C4" s="250" t="s">
        <v>592</v>
      </c>
      <c r="D4" s="251"/>
      <c r="E4" s="251"/>
      <c r="F4" s="251" t="s">
        <v>332</v>
      </c>
    </row>
    <row r="5" spans="1:6" s="38" customFormat="1" ht="35.1" customHeight="1">
      <c r="A5" s="251"/>
      <c r="B5" s="253"/>
      <c r="C5" s="156" t="s">
        <v>589</v>
      </c>
      <c r="D5" s="73" t="s">
        <v>327</v>
      </c>
      <c r="E5" s="215" t="s">
        <v>1691</v>
      </c>
      <c r="F5" s="251"/>
    </row>
    <row r="6" spans="1:6" s="19" customFormat="1" ht="27.95" customHeight="1">
      <c r="A6" s="72" t="s">
        <v>384</v>
      </c>
      <c r="B6" s="46">
        <f>SUM(B7:B13)</f>
        <v>74843</v>
      </c>
      <c r="C6" s="157">
        <f>SUM(C7:C13)</f>
        <v>82577</v>
      </c>
      <c r="D6" s="46">
        <f>SUM(D7:D13)</f>
        <v>-7734</v>
      </c>
      <c r="E6" s="92">
        <f>D6/C6*100</f>
        <v>-9.3658040374438407</v>
      </c>
      <c r="F6" s="48"/>
    </row>
    <row r="7" spans="1:6" s="39" customFormat="1" ht="27.95" customHeight="1">
      <c r="A7" s="49" t="s">
        <v>385</v>
      </c>
      <c r="B7" s="50">
        <v>60746</v>
      </c>
      <c r="C7" s="161">
        <v>79489</v>
      </c>
      <c r="D7" s="50">
        <f t="shared" ref="D7:D12" si="0">B7-C7</f>
        <v>-18743</v>
      </c>
      <c r="E7" s="93">
        <f>D7/C7*100</f>
        <v>-23.579363182327114</v>
      </c>
      <c r="F7" s="83" t="s">
        <v>410</v>
      </c>
    </row>
    <row r="8" spans="1:6" s="39" customFormat="1" ht="27.95" customHeight="1">
      <c r="A8" s="90" t="s">
        <v>500</v>
      </c>
      <c r="B8" s="50">
        <v>12448</v>
      </c>
      <c r="C8" s="161">
        <v>815</v>
      </c>
      <c r="D8" s="50">
        <f t="shared" si="0"/>
        <v>11633</v>
      </c>
      <c r="E8" s="93">
        <f t="shared" ref="E8:E10" si="1">D8/C8*100</f>
        <v>1427.361963190184</v>
      </c>
      <c r="F8" s="83"/>
    </row>
    <row r="9" spans="1:6" s="39" customFormat="1" ht="27.95" customHeight="1">
      <c r="A9" s="49" t="s">
        <v>386</v>
      </c>
      <c r="B9" s="50"/>
      <c r="C9" s="161">
        <v>20</v>
      </c>
      <c r="D9" s="50">
        <f t="shared" si="0"/>
        <v>-20</v>
      </c>
      <c r="E9" s="93">
        <f t="shared" si="1"/>
        <v>-100</v>
      </c>
      <c r="F9" s="83"/>
    </row>
    <row r="10" spans="1:6" s="39" customFormat="1" ht="27.95" customHeight="1">
      <c r="A10" s="49" t="s">
        <v>387</v>
      </c>
      <c r="B10" s="50">
        <v>1304</v>
      </c>
      <c r="C10" s="161">
        <v>2218</v>
      </c>
      <c r="D10" s="50">
        <f t="shared" si="0"/>
        <v>-914</v>
      </c>
      <c r="E10" s="93">
        <f t="shared" si="1"/>
        <v>-41.208295761947703</v>
      </c>
      <c r="F10" s="52"/>
    </row>
    <row r="11" spans="1:6" s="39" customFormat="1" ht="27.95" customHeight="1">
      <c r="A11" s="49" t="s">
        <v>388</v>
      </c>
      <c r="B11" s="50">
        <v>345</v>
      </c>
      <c r="C11" s="161">
        <v>35</v>
      </c>
      <c r="D11" s="50">
        <f t="shared" si="0"/>
        <v>310</v>
      </c>
      <c r="E11" s="93"/>
      <c r="F11" s="52"/>
    </row>
    <row r="12" spans="1:6" s="39" customFormat="1" ht="27.95" customHeight="1">
      <c r="A12" s="49" t="s">
        <v>389</v>
      </c>
      <c r="B12" s="50"/>
      <c r="C12" s="161"/>
      <c r="D12" s="50">
        <f t="shared" si="0"/>
        <v>0</v>
      </c>
      <c r="E12" s="93"/>
      <c r="F12" s="115"/>
    </row>
    <row r="13" spans="1:6" s="39" customFormat="1" ht="27.95" customHeight="1">
      <c r="A13" s="49" t="s">
        <v>390</v>
      </c>
      <c r="B13" s="50"/>
      <c r="C13" s="161"/>
      <c r="D13" s="50">
        <f>B13-C13</f>
        <v>0</v>
      </c>
      <c r="E13" s="93"/>
      <c r="F13" s="115"/>
    </row>
  </sheetData>
  <mergeCells count="5">
    <mergeCell ref="A2:F2"/>
    <mergeCell ref="C4:E4"/>
    <mergeCell ref="A4:A5"/>
    <mergeCell ref="B4:B5"/>
    <mergeCell ref="F4:F5"/>
  </mergeCells>
  <phoneticPr fontId="1" type="noConversion"/>
  <printOptions horizontalCentered="1"/>
  <pageMargins left="0.78740157480314965" right="0.59055118110236227" top="0.86614173228346458" bottom="0.78740157480314965" header="0.47244094488188981" footer="0.39370078740157483"/>
  <pageSetup paperSize="9" scale="90" firstPageNumber="15" orientation="landscape" blackAndWhite="1" useFirstPageNumber="1" r:id="rId1"/>
  <headerFooter alignWithMargins="0">
    <oddFooter xml:space="preserve">&amp;C&amp;10&amp;P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1"/>
  <sheetViews>
    <sheetView showZeros="0" view="pageBreakPreview" zoomScaleNormal="100" workbookViewId="0">
      <pane xSplit="1" ySplit="5" topLeftCell="B6" activePane="bottomRight" state="frozen"/>
      <selection activeCell="F12" sqref="F12"/>
      <selection pane="topRight" activeCell="F12" sqref="F12"/>
      <selection pane="bottomLeft" activeCell="F12" sqref="F12"/>
      <selection pane="bottomRight" activeCell="A2" sqref="A2:G2"/>
    </sheetView>
  </sheetViews>
  <sheetFormatPr defaultRowHeight="14.25"/>
  <cols>
    <col min="1" max="1" width="5" style="18" customWidth="1"/>
    <col min="2" max="2" width="30.5" style="18" customWidth="1"/>
    <col min="3" max="3" width="14.625" style="181" customWidth="1"/>
    <col min="4" max="4" width="14.625" style="18" customWidth="1"/>
    <col min="5" max="5" width="14.625" style="25" customWidth="1"/>
    <col min="6" max="6" width="14.625" style="26" customWidth="1"/>
    <col min="7" max="7" width="26.75" style="18" customWidth="1"/>
    <col min="8" max="16384" width="9" style="18"/>
  </cols>
  <sheetData>
    <row r="1" spans="1:7" ht="18" customHeight="1">
      <c r="A1" s="266" t="s">
        <v>567</v>
      </c>
      <c r="B1" s="264"/>
    </row>
    <row r="2" spans="1:7" ht="27.95" customHeight="1">
      <c r="A2" s="257" t="s">
        <v>601</v>
      </c>
      <c r="B2" s="257"/>
      <c r="C2" s="257"/>
      <c r="D2" s="257"/>
      <c r="E2" s="257"/>
      <c r="F2" s="257"/>
      <c r="G2" s="257"/>
    </row>
    <row r="3" spans="1:7" ht="12.75" customHeight="1">
      <c r="A3" s="267"/>
      <c r="B3" s="267"/>
      <c r="C3" s="267"/>
      <c r="D3" s="267"/>
      <c r="E3" s="267"/>
      <c r="F3" s="267"/>
      <c r="G3" s="267"/>
    </row>
    <row r="4" spans="1:7" s="23" customFormat="1" ht="27.95" customHeight="1">
      <c r="A4" s="268" t="s">
        <v>575</v>
      </c>
      <c r="B4" s="268"/>
      <c r="C4" s="268"/>
      <c r="D4" s="24"/>
      <c r="E4" s="33"/>
      <c r="F4" s="269" t="s">
        <v>324</v>
      </c>
      <c r="G4" s="269"/>
    </row>
    <row r="5" spans="1:7" s="23" customFormat="1" ht="32.1" customHeight="1">
      <c r="A5" s="28" t="s">
        <v>391</v>
      </c>
      <c r="B5" s="74" t="s">
        <v>392</v>
      </c>
      <c r="C5" s="231" t="s">
        <v>1724</v>
      </c>
      <c r="D5" s="87" t="s">
        <v>602</v>
      </c>
      <c r="E5" s="88" t="s">
        <v>603</v>
      </c>
      <c r="F5" s="215" t="s">
        <v>1691</v>
      </c>
      <c r="G5" s="29" t="s">
        <v>326</v>
      </c>
    </row>
    <row r="6" spans="1:7" s="24" customFormat="1" ht="27.95" customHeight="1">
      <c r="A6" s="265" t="s">
        <v>393</v>
      </c>
      <c r="B6" s="265"/>
      <c r="C6" s="34">
        <f>SUM(C7:C11)</f>
        <v>78070</v>
      </c>
      <c r="D6" s="34">
        <f>SUM(D7:D11)</f>
        <v>73575</v>
      </c>
      <c r="E6" s="34">
        <f>SUM(E7:E11)</f>
        <v>-4495</v>
      </c>
      <c r="F6" s="95">
        <f>E6/C6*100</f>
        <v>-5.7576533879851413</v>
      </c>
      <c r="G6" s="30"/>
    </row>
    <row r="7" spans="1:7" s="23" customFormat="1" ht="27.95" customHeight="1">
      <c r="A7" s="31">
        <v>1</v>
      </c>
      <c r="B7" s="17" t="s">
        <v>501</v>
      </c>
      <c r="C7" s="36">
        <v>12448</v>
      </c>
      <c r="D7" s="36">
        <v>6927</v>
      </c>
      <c r="E7" s="36">
        <f>D7-C7</f>
        <v>-5521</v>
      </c>
      <c r="F7" s="94">
        <f>E7/C7*100</f>
        <v>-44.352506426735218</v>
      </c>
      <c r="G7" s="32"/>
    </row>
    <row r="8" spans="1:7" s="23" customFormat="1" ht="27.95" customHeight="1">
      <c r="A8" s="31">
        <v>2</v>
      </c>
      <c r="B8" s="35" t="s">
        <v>380</v>
      </c>
      <c r="C8" s="36">
        <v>3173</v>
      </c>
      <c r="D8" s="36">
        <v>4223</v>
      </c>
      <c r="E8" s="36">
        <f>D8-C8</f>
        <v>1050</v>
      </c>
      <c r="F8" s="94">
        <f>E8/C8*100</f>
        <v>33.091711314213676</v>
      </c>
      <c r="G8" s="32"/>
    </row>
    <row r="9" spans="1:7" s="23" customFormat="1" ht="27.95" customHeight="1">
      <c r="A9" s="31">
        <v>3</v>
      </c>
      <c r="B9" s="35" t="s">
        <v>381</v>
      </c>
      <c r="C9" s="36">
        <v>60814</v>
      </c>
      <c r="D9" s="36">
        <v>60075</v>
      </c>
      <c r="E9" s="36">
        <f>D9-C9</f>
        <v>-739</v>
      </c>
      <c r="F9" s="94">
        <f>E9/C9*100</f>
        <v>-1.2151807149669485</v>
      </c>
      <c r="G9" s="32"/>
    </row>
    <row r="10" spans="1:7" s="23" customFormat="1" ht="27.95" customHeight="1">
      <c r="A10" s="31">
        <v>4</v>
      </c>
      <c r="B10" s="35" t="s">
        <v>382</v>
      </c>
      <c r="C10" s="36">
        <v>1368</v>
      </c>
      <c r="D10" s="36">
        <v>2000</v>
      </c>
      <c r="E10" s="36">
        <f>D10-C10</f>
        <v>632</v>
      </c>
      <c r="F10" s="94">
        <f>E10/C10*100</f>
        <v>46.198830409356724</v>
      </c>
      <c r="G10" s="37"/>
    </row>
    <row r="11" spans="1:7" s="23" customFormat="1" ht="27.95" customHeight="1">
      <c r="A11" s="31">
        <v>5</v>
      </c>
      <c r="B11" s="17" t="s">
        <v>411</v>
      </c>
      <c r="C11" s="36">
        <v>267</v>
      </c>
      <c r="D11" s="36">
        <v>350</v>
      </c>
      <c r="E11" s="36">
        <f>D11-C11</f>
        <v>83</v>
      </c>
      <c r="F11" s="94"/>
      <c r="G11" s="37"/>
    </row>
  </sheetData>
  <mergeCells count="6">
    <mergeCell ref="A6:B6"/>
    <mergeCell ref="A1:B1"/>
    <mergeCell ref="A2:G2"/>
    <mergeCell ref="A3:G3"/>
    <mergeCell ref="A4:C4"/>
    <mergeCell ref="F4:G4"/>
  </mergeCells>
  <phoneticPr fontId="1" type="noConversion"/>
  <printOptions horizontalCentered="1"/>
  <pageMargins left="0.70866141732283472" right="0.70866141732283472" top="0.94488188976377963" bottom="0.70866141732283472" header="0.31496062992125984" footer="0.31496062992125984"/>
  <pageSetup paperSize="9" firstPageNumber="16" orientation="landscape" useFirstPageNumber="1" r:id="rId1"/>
  <headerFooter alignWithMargins="0">
    <oddFooter>&amp;C&amp;10&amp;P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"/>
  <sheetViews>
    <sheetView showZeros="0" view="pageBreakPreview" zoomScaleNormal="100" workbookViewId="0">
      <pane xSplit="1" ySplit="5" topLeftCell="B6" activePane="bottomRight" state="frozen"/>
      <selection activeCell="F12" sqref="F12"/>
      <selection pane="topRight" activeCell="F12" sqref="F12"/>
      <selection pane="bottomLeft" activeCell="F12" sqref="F12"/>
      <selection pane="bottomRight" activeCell="B17" sqref="B17"/>
    </sheetView>
  </sheetViews>
  <sheetFormatPr defaultRowHeight="14.25"/>
  <cols>
    <col min="1" max="1" width="5.375" style="18" customWidth="1"/>
    <col min="2" max="2" width="32.125" style="18" customWidth="1"/>
    <col min="3" max="3" width="15.625" style="181" customWidth="1"/>
    <col min="4" max="4" width="15.625" style="18" customWidth="1"/>
    <col min="5" max="5" width="15.625" style="25" customWidth="1"/>
    <col min="6" max="6" width="15.625" style="26" customWidth="1"/>
    <col min="7" max="7" width="19.25" style="18" customWidth="1"/>
    <col min="8" max="16384" width="9" style="18"/>
  </cols>
  <sheetData>
    <row r="1" spans="1:7" ht="18" customHeight="1">
      <c r="A1" s="266" t="s">
        <v>568</v>
      </c>
      <c r="B1" s="264"/>
    </row>
    <row r="2" spans="1:7" ht="24.95" customHeight="1">
      <c r="A2" s="257" t="s">
        <v>604</v>
      </c>
      <c r="B2" s="257"/>
      <c r="C2" s="257"/>
      <c r="D2" s="257"/>
      <c r="E2" s="257"/>
      <c r="F2" s="257"/>
      <c r="G2" s="257"/>
    </row>
    <row r="3" spans="1:7" ht="11.25" customHeight="1">
      <c r="A3" s="267"/>
      <c r="B3" s="267"/>
      <c r="C3" s="267"/>
      <c r="D3" s="267"/>
      <c r="E3" s="267"/>
      <c r="F3" s="267"/>
      <c r="G3" s="267"/>
    </row>
    <row r="4" spans="1:7" s="23" customFormat="1" ht="24.95" customHeight="1">
      <c r="A4" s="21" t="s">
        <v>575</v>
      </c>
      <c r="B4" s="24"/>
      <c r="C4" s="182"/>
      <c r="D4" s="27"/>
      <c r="E4" s="27"/>
      <c r="F4" s="270" t="s">
        <v>324</v>
      </c>
      <c r="G4" s="270"/>
    </row>
    <row r="5" spans="1:7" s="23" customFormat="1" ht="35.1" customHeight="1">
      <c r="A5" s="28" t="s">
        <v>391</v>
      </c>
      <c r="B5" s="74" t="s">
        <v>392</v>
      </c>
      <c r="C5" s="231" t="s">
        <v>1724</v>
      </c>
      <c r="D5" s="87" t="s">
        <v>605</v>
      </c>
      <c r="E5" s="88" t="s">
        <v>606</v>
      </c>
      <c r="F5" s="86" t="s">
        <v>607</v>
      </c>
      <c r="G5" s="29" t="s">
        <v>332</v>
      </c>
    </row>
    <row r="6" spans="1:7" s="24" customFormat="1" ht="30" customHeight="1">
      <c r="A6" s="265" t="s">
        <v>394</v>
      </c>
      <c r="B6" s="265"/>
      <c r="C6" s="34">
        <f>SUM(C7:C11)</f>
        <v>74843</v>
      </c>
      <c r="D6" s="34">
        <f>SUM(D7:D11)</f>
        <v>73575</v>
      </c>
      <c r="E6" s="34">
        <f>SUM(E7:E11)</f>
        <v>-1268</v>
      </c>
      <c r="F6" s="95">
        <f>E6/C6*100</f>
        <v>-1.6942132196731823</v>
      </c>
      <c r="G6" s="30"/>
    </row>
    <row r="7" spans="1:7" s="23" customFormat="1" ht="30" customHeight="1">
      <c r="A7" s="31">
        <v>1</v>
      </c>
      <c r="B7" s="16" t="s">
        <v>1608</v>
      </c>
      <c r="C7" s="36">
        <v>12448</v>
      </c>
      <c r="D7" s="36">
        <v>6927</v>
      </c>
      <c r="E7" s="36">
        <f>D7-C7</f>
        <v>-5521</v>
      </c>
      <c r="F7" s="94">
        <f>E7/C7*100</f>
        <v>-44.352506426735218</v>
      </c>
      <c r="G7" s="32"/>
    </row>
    <row r="8" spans="1:7" s="23" customFormat="1" ht="30" customHeight="1">
      <c r="A8" s="31">
        <v>2</v>
      </c>
      <c r="B8" s="16" t="s">
        <v>1609</v>
      </c>
      <c r="C8" s="36"/>
      <c r="D8" s="36">
        <v>4223</v>
      </c>
      <c r="E8" s="36">
        <f>D8-C8</f>
        <v>4223</v>
      </c>
      <c r="F8" s="94"/>
      <c r="G8" s="32"/>
    </row>
    <row r="9" spans="1:7" s="23" customFormat="1" ht="30" customHeight="1">
      <c r="A9" s="31">
        <v>3</v>
      </c>
      <c r="B9" s="16" t="s">
        <v>1610</v>
      </c>
      <c r="C9" s="36">
        <v>60746</v>
      </c>
      <c r="D9" s="36">
        <v>60075</v>
      </c>
      <c r="E9" s="36">
        <f>D9-C9</f>
        <v>-671</v>
      </c>
      <c r="F9" s="94">
        <f>E9/C9*100</f>
        <v>-1.1045994798011392</v>
      </c>
      <c r="G9" s="32"/>
    </row>
    <row r="10" spans="1:7" s="23" customFormat="1" ht="30" customHeight="1">
      <c r="A10" s="31">
        <v>4</v>
      </c>
      <c r="B10" s="16" t="s">
        <v>1611</v>
      </c>
      <c r="C10" s="36">
        <v>1304</v>
      </c>
      <c r="D10" s="36">
        <v>2000</v>
      </c>
      <c r="E10" s="36">
        <f>D10-C10</f>
        <v>696</v>
      </c>
      <c r="F10" s="94">
        <f>E10/C10*100</f>
        <v>53.374233128834362</v>
      </c>
      <c r="G10" s="32"/>
    </row>
    <row r="11" spans="1:7" s="23" customFormat="1" ht="30" customHeight="1">
      <c r="A11" s="31">
        <v>5</v>
      </c>
      <c r="B11" s="16" t="s">
        <v>1612</v>
      </c>
      <c r="C11" s="36">
        <v>345</v>
      </c>
      <c r="D11" s="36">
        <v>350</v>
      </c>
      <c r="E11" s="36">
        <f>D11-C11</f>
        <v>5</v>
      </c>
      <c r="F11" s="94"/>
      <c r="G11" s="32"/>
    </row>
  </sheetData>
  <mergeCells count="5">
    <mergeCell ref="A6:B6"/>
    <mergeCell ref="A1:B1"/>
    <mergeCell ref="A2:G2"/>
    <mergeCell ref="A3:G3"/>
    <mergeCell ref="F4:G4"/>
  </mergeCells>
  <phoneticPr fontId="1" type="noConversion"/>
  <printOptions horizontalCentered="1"/>
  <pageMargins left="0.70866141732283472" right="0.70866141732283472" top="0.94488188976377963" bottom="0.78740157480314965" header="0.31496062992125984" footer="0.39370078740157483"/>
  <pageSetup paperSize="9" firstPageNumber="17" orientation="landscape" useFirstPageNumber="1" r:id="rId1"/>
  <headerFooter alignWithMargins="0">
    <oddFooter>&amp;C&amp;10&amp;P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9"/>
  <sheetViews>
    <sheetView showZeros="0" view="pageBreakPreview" zoomScale="98" zoomScaleNormal="100" zoomScaleSheetLayoutView="98" workbookViewId="0">
      <pane xSplit="1" ySplit="5" topLeftCell="B6" activePane="bottomRight" state="frozen"/>
      <selection activeCell="F12" sqref="F12"/>
      <selection pane="topRight" activeCell="F12" sqref="F12"/>
      <selection pane="bottomLeft" activeCell="F12" sqref="F12"/>
      <selection pane="bottomRight" activeCell="B8" sqref="B8"/>
    </sheetView>
  </sheetViews>
  <sheetFormatPr defaultColWidth="25.375" defaultRowHeight="14.25"/>
  <cols>
    <col min="1" max="1" width="26.375" style="3" customWidth="1"/>
    <col min="2" max="2" width="21.75" style="3" customWidth="1"/>
    <col min="3" max="3" width="10.625" style="4" customWidth="1"/>
    <col min="4" max="4" width="69.75" style="3" customWidth="1"/>
    <col min="5" max="16384" width="25.375" style="3"/>
  </cols>
  <sheetData>
    <row r="1" spans="1:4" ht="19.5" customHeight="1">
      <c r="A1" s="266" t="s">
        <v>1729</v>
      </c>
      <c r="B1" s="263"/>
      <c r="C1" s="5"/>
    </row>
    <row r="2" spans="1:4" ht="22.5">
      <c r="A2" s="257" t="s">
        <v>608</v>
      </c>
      <c r="B2" s="271"/>
      <c r="C2" s="271"/>
      <c r="D2" s="271"/>
    </row>
    <row r="3" spans="1:4" ht="9.75" customHeight="1">
      <c r="A3" s="272"/>
      <c r="B3" s="272"/>
      <c r="C3" s="272"/>
      <c r="D3" s="272"/>
    </row>
    <row r="4" spans="1:4" s="1" customFormat="1" ht="18.75" customHeight="1">
      <c r="A4" s="6" t="s">
        <v>574</v>
      </c>
      <c r="B4" s="7"/>
      <c r="C4" s="5"/>
      <c r="D4" s="8" t="s">
        <v>324</v>
      </c>
    </row>
    <row r="5" spans="1:4" s="1" customFormat="1" ht="21" customHeight="1">
      <c r="A5" s="185" t="s">
        <v>1620</v>
      </c>
      <c r="B5" s="185" t="s">
        <v>1621</v>
      </c>
      <c r="C5" s="9" t="s">
        <v>413</v>
      </c>
      <c r="D5" s="10" t="s">
        <v>395</v>
      </c>
    </row>
    <row r="6" spans="1:4" s="2" customFormat="1" ht="24" customHeight="1">
      <c r="A6" s="11" t="s">
        <v>394</v>
      </c>
      <c r="B6" s="11"/>
      <c r="C6" s="76">
        <f>SUM(C7,C19,C22,C24,C15,C17,C26)</f>
        <v>73575</v>
      </c>
      <c r="D6" s="12"/>
    </row>
    <row r="7" spans="1:4" s="1" customFormat="1" ht="33" customHeight="1">
      <c r="A7" s="13" t="s">
        <v>1613</v>
      </c>
      <c r="B7" s="14" t="s">
        <v>396</v>
      </c>
      <c r="C7" s="77">
        <f>SUM(C8:C14)</f>
        <v>17926</v>
      </c>
      <c r="D7" s="15"/>
    </row>
    <row r="8" spans="1:4" s="1" customFormat="1" ht="24" customHeight="1">
      <c r="A8" s="16"/>
      <c r="B8" s="16" t="s">
        <v>397</v>
      </c>
      <c r="C8" s="78">
        <v>5000</v>
      </c>
      <c r="D8" s="117" t="s">
        <v>1616</v>
      </c>
    </row>
    <row r="9" spans="1:4" s="1" customFormat="1" ht="24" customHeight="1">
      <c r="A9" s="16"/>
      <c r="B9" s="16" t="s">
        <v>398</v>
      </c>
      <c r="C9" s="78">
        <f>4500-1925-149</f>
        <v>2426</v>
      </c>
      <c r="D9" s="117" t="s">
        <v>1617</v>
      </c>
    </row>
    <row r="10" spans="1:4" s="1" customFormat="1" ht="24" customHeight="1">
      <c r="A10" s="16"/>
      <c r="B10" s="16" t="s">
        <v>399</v>
      </c>
      <c r="C10" s="78">
        <v>2000</v>
      </c>
      <c r="D10" s="117" t="s">
        <v>1618</v>
      </c>
    </row>
    <row r="11" spans="1:4" s="1" customFormat="1" ht="62.25" customHeight="1">
      <c r="A11" s="16"/>
      <c r="B11" s="16" t="s">
        <v>499</v>
      </c>
      <c r="C11" s="78">
        <v>700</v>
      </c>
      <c r="D11" s="117" t="s">
        <v>1619</v>
      </c>
    </row>
    <row r="12" spans="1:4" s="1" customFormat="1" ht="36" customHeight="1">
      <c r="A12" s="16"/>
      <c r="B12" s="16" t="s">
        <v>412</v>
      </c>
      <c r="C12" s="78">
        <v>1500</v>
      </c>
      <c r="D12" s="117" t="s">
        <v>1626</v>
      </c>
    </row>
    <row r="13" spans="1:4" s="1" customFormat="1" ht="24" customHeight="1">
      <c r="A13" s="16"/>
      <c r="B13" s="16" t="s">
        <v>572</v>
      </c>
      <c r="C13" s="78">
        <v>2500</v>
      </c>
      <c r="D13" s="117" t="s">
        <v>580</v>
      </c>
    </row>
    <row r="14" spans="1:4" s="1" customFormat="1" ht="33" customHeight="1">
      <c r="A14" s="16"/>
      <c r="B14" s="16" t="s">
        <v>588</v>
      </c>
      <c r="C14" s="78">
        <v>3800</v>
      </c>
      <c r="D14" s="117" t="s">
        <v>579</v>
      </c>
    </row>
    <row r="15" spans="1:4" s="1" customFormat="1" ht="24" customHeight="1">
      <c r="A15" s="13" t="s">
        <v>1622</v>
      </c>
      <c r="B15" s="116" t="s">
        <v>396</v>
      </c>
      <c r="C15" s="77">
        <f>SUM(C16)</f>
        <v>42000</v>
      </c>
      <c r="D15" s="118"/>
    </row>
    <row r="16" spans="1:4" s="1" customFormat="1" ht="33.75" customHeight="1">
      <c r="A16" s="16"/>
      <c r="B16" s="16" t="s">
        <v>587</v>
      </c>
      <c r="C16" s="78">
        <v>42000</v>
      </c>
      <c r="D16" s="117" t="s">
        <v>578</v>
      </c>
    </row>
    <row r="17" spans="1:4" s="1" customFormat="1" ht="24" customHeight="1">
      <c r="A17" s="13" t="s">
        <v>1623</v>
      </c>
      <c r="B17" s="116" t="s">
        <v>396</v>
      </c>
      <c r="C17" s="77">
        <f>SUM(C18)</f>
        <v>149</v>
      </c>
      <c r="D17" s="118"/>
    </row>
    <row r="18" spans="1:4" s="1" customFormat="1" ht="33.75" customHeight="1">
      <c r="A18" s="16"/>
      <c r="B18" s="16" t="s">
        <v>1624</v>
      </c>
      <c r="C18" s="78">
        <v>149</v>
      </c>
      <c r="D18" s="117" t="s">
        <v>1625</v>
      </c>
    </row>
    <row r="19" spans="1:4" s="1" customFormat="1" ht="24" customHeight="1">
      <c r="A19" s="13" t="s">
        <v>1608</v>
      </c>
      <c r="B19" s="116" t="s">
        <v>396</v>
      </c>
      <c r="C19" s="77">
        <f>SUM(C20:C21)</f>
        <v>6927</v>
      </c>
      <c r="D19" s="118"/>
    </row>
    <row r="20" spans="1:4" s="1" customFormat="1" ht="24" customHeight="1">
      <c r="A20" s="17"/>
      <c r="B20" s="16" t="s">
        <v>397</v>
      </c>
      <c r="C20" s="79">
        <v>2927</v>
      </c>
      <c r="D20" s="117" t="s">
        <v>415</v>
      </c>
    </row>
    <row r="21" spans="1:4" s="1" customFormat="1" ht="24" customHeight="1">
      <c r="A21" s="17"/>
      <c r="B21" s="16" t="s">
        <v>398</v>
      </c>
      <c r="C21" s="79">
        <v>4000</v>
      </c>
      <c r="D21" s="117" t="s">
        <v>1627</v>
      </c>
    </row>
    <row r="22" spans="1:4" s="1" customFormat="1" ht="24" customHeight="1">
      <c r="A22" s="13" t="s">
        <v>1609</v>
      </c>
      <c r="B22" s="116" t="s">
        <v>396</v>
      </c>
      <c r="C22" s="77">
        <f>SUM(C23)</f>
        <v>4223</v>
      </c>
      <c r="D22" s="117"/>
    </row>
    <row r="23" spans="1:4" s="1" customFormat="1" ht="32.25" customHeight="1">
      <c r="A23" s="13"/>
      <c r="B23" s="16" t="s">
        <v>1609</v>
      </c>
      <c r="C23" s="79">
        <v>4223</v>
      </c>
      <c r="D23" s="117" t="s">
        <v>414</v>
      </c>
    </row>
    <row r="24" spans="1:4" s="1" customFormat="1" ht="24" customHeight="1">
      <c r="A24" s="13" t="s">
        <v>1614</v>
      </c>
      <c r="B24" s="116" t="s">
        <v>396</v>
      </c>
      <c r="C24" s="77">
        <f>SUM(C25)</f>
        <v>2000</v>
      </c>
      <c r="D24" s="118"/>
    </row>
    <row r="25" spans="1:4" s="1" customFormat="1" ht="33" customHeight="1">
      <c r="A25" s="17"/>
      <c r="B25" s="16" t="s">
        <v>1615</v>
      </c>
      <c r="C25" s="79">
        <v>2000</v>
      </c>
      <c r="D25" s="117" t="s">
        <v>400</v>
      </c>
    </row>
    <row r="26" spans="1:4" s="1" customFormat="1" ht="24" customHeight="1">
      <c r="A26" s="13" t="s">
        <v>1612</v>
      </c>
      <c r="B26" s="116" t="s">
        <v>396</v>
      </c>
      <c r="C26" s="77">
        <f>SUM(C27:C29)</f>
        <v>350</v>
      </c>
      <c r="D26" s="118"/>
    </row>
    <row r="27" spans="1:4" s="1" customFormat="1" ht="24" customHeight="1">
      <c r="A27" s="16"/>
      <c r="B27" s="16" t="s">
        <v>506</v>
      </c>
      <c r="C27" s="78">
        <v>342</v>
      </c>
      <c r="D27" s="117"/>
    </row>
    <row r="28" spans="1:4" s="1" customFormat="1" ht="24" hidden="1" customHeight="1">
      <c r="A28" s="16"/>
      <c r="B28" s="16" t="s">
        <v>507</v>
      </c>
      <c r="C28" s="78"/>
      <c r="D28" s="117"/>
    </row>
    <row r="29" spans="1:4" s="1" customFormat="1" ht="24" customHeight="1">
      <c r="A29" s="16"/>
      <c r="B29" s="16" t="s">
        <v>508</v>
      </c>
      <c r="C29" s="78">
        <v>8</v>
      </c>
      <c r="D29" s="117"/>
    </row>
  </sheetData>
  <mergeCells count="3">
    <mergeCell ref="A1:B1"/>
    <mergeCell ref="A2:D2"/>
    <mergeCell ref="A3:D3"/>
  </mergeCells>
  <phoneticPr fontId="1" type="noConversion"/>
  <printOptions horizontalCentered="1"/>
  <pageMargins left="0.70866141732283472" right="0.70866141732283472" top="0.86614173228346458" bottom="0.78740157480314965" header="0.31496062992125984" footer="0.39370078740157483"/>
  <pageSetup paperSize="9" scale="92" firstPageNumber="18" orientation="landscape" blackAndWhite="1" useFirstPageNumber="1" r:id="rId1"/>
  <headerFooter alignWithMargins="0">
    <oddFooter>&amp;C&amp;10&amp;P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7"/>
  <sheetViews>
    <sheetView showZeros="0" tabSelected="1" view="pageBreakPreview" zoomScale="98" zoomScaleNormal="100" zoomScaleSheetLayoutView="98" workbookViewId="0">
      <pane xSplit="2" ySplit="6" topLeftCell="C7" activePane="bottomRight" state="frozen"/>
      <selection activeCell="F12" sqref="F12"/>
      <selection pane="topRight" activeCell="F12" sqref="F12"/>
      <selection pane="bottomLeft" activeCell="F12" sqref="F12"/>
      <selection pane="bottomRight" activeCell="C10" sqref="C10"/>
    </sheetView>
  </sheetViews>
  <sheetFormatPr defaultColWidth="25.375" defaultRowHeight="14.25"/>
  <cols>
    <col min="1" max="1" width="25.25" style="3" customWidth="1"/>
    <col min="2" max="2" width="10.625" style="4" customWidth="1"/>
    <col min="3" max="11" width="9.625" style="4" customWidth="1"/>
    <col min="12" max="12" width="7.125" style="3" customWidth="1"/>
    <col min="13" max="16384" width="25.375" style="3"/>
  </cols>
  <sheetData>
    <row r="1" spans="1:12" ht="20.25" customHeight="1">
      <c r="A1" s="234" t="s">
        <v>569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30.75" customHeight="1">
      <c r="A2" s="257" t="s">
        <v>609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1.25" customHeight="1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1:12" s="1" customFormat="1" ht="17.25" customHeight="1">
      <c r="A4" s="110" t="s">
        <v>573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 t="s">
        <v>324</v>
      </c>
    </row>
    <row r="5" spans="1:12" ht="51" customHeight="1">
      <c r="A5" s="106" t="s">
        <v>565</v>
      </c>
      <c r="B5" s="111" t="s">
        <v>559</v>
      </c>
      <c r="C5" s="111" t="s">
        <v>562</v>
      </c>
      <c r="D5" s="107" t="s">
        <v>561</v>
      </c>
      <c r="E5" s="107" t="s">
        <v>560</v>
      </c>
      <c r="F5" s="112" t="s">
        <v>563</v>
      </c>
      <c r="G5" s="107" t="s">
        <v>556</v>
      </c>
      <c r="H5" s="107" t="s">
        <v>557</v>
      </c>
      <c r="I5" s="112" t="s">
        <v>564</v>
      </c>
      <c r="J5" s="107" t="s">
        <v>558</v>
      </c>
      <c r="K5" s="189" t="s">
        <v>1649</v>
      </c>
      <c r="L5" s="190" t="s">
        <v>1650</v>
      </c>
    </row>
    <row r="6" spans="1:12" ht="18.95" customHeight="1">
      <c r="A6" s="112" t="s">
        <v>509</v>
      </c>
      <c r="B6" s="227">
        <f>SUM(C6,F6,I6)</f>
        <v>73575</v>
      </c>
      <c r="C6" s="227">
        <f t="shared" ref="C6:J6" si="0">SUM(C7,C16,C19,C20,C22,C26,C27)</f>
        <v>8</v>
      </c>
      <c r="D6" s="227">
        <f t="shared" si="0"/>
        <v>8</v>
      </c>
      <c r="E6" s="227">
        <f t="shared" si="0"/>
        <v>0</v>
      </c>
      <c r="F6" s="227">
        <f t="shared" si="0"/>
        <v>31418</v>
      </c>
      <c r="G6" s="227">
        <f t="shared" si="0"/>
        <v>7927</v>
      </c>
      <c r="H6" s="227">
        <f t="shared" si="0"/>
        <v>23491</v>
      </c>
      <c r="I6" s="227">
        <f t="shared" si="0"/>
        <v>42149</v>
      </c>
      <c r="J6" s="227">
        <f t="shared" si="0"/>
        <v>42000</v>
      </c>
      <c r="K6" s="227">
        <f>SUM(K7,K16,K19,K20,K22,K26,K27)</f>
        <v>149</v>
      </c>
      <c r="L6" s="228"/>
    </row>
    <row r="7" spans="1:12" ht="29.25" customHeight="1">
      <c r="A7" s="16" t="s">
        <v>1628</v>
      </c>
      <c r="B7" s="227">
        <f>SUM(C7,F7,I7)</f>
        <v>17926</v>
      </c>
      <c r="C7" s="229">
        <f>SUM(C8:C15)</f>
        <v>0</v>
      </c>
      <c r="D7" s="229">
        <f t="shared" ref="D7:K7" si="1">SUM(D8:D15)</f>
        <v>0</v>
      </c>
      <c r="E7" s="229">
        <f t="shared" si="1"/>
        <v>0</v>
      </c>
      <c r="F7" s="229">
        <f t="shared" si="1"/>
        <v>17926</v>
      </c>
      <c r="G7" s="78">
        <f>SUM(G8:G15)</f>
        <v>5000</v>
      </c>
      <c r="H7" s="78">
        <f>SUM(H8:H15)</f>
        <v>12926</v>
      </c>
      <c r="I7" s="229">
        <f>SUM(J7:K7)</f>
        <v>0</v>
      </c>
      <c r="J7" s="229">
        <f t="shared" ref="J7" si="2">SUM(J8:J15)</f>
        <v>0</v>
      </c>
      <c r="K7" s="229">
        <f t="shared" si="1"/>
        <v>0</v>
      </c>
      <c r="L7" s="230"/>
    </row>
    <row r="8" spans="1:12" ht="18.95" customHeight="1">
      <c r="A8" s="17" t="s">
        <v>1629</v>
      </c>
      <c r="B8" s="227">
        <f t="shared" ref="B8:B27" si="3">SUM(C8,F8,I8)</f>
        <v>5000</v>
      </c>
      <c r="C8" s="79">
        <f>SUM(D8:E8)</f>
        <v>0</v>
      </c>
      <c r="D8" s="78"/>
      <c r="E8" s="78"/>
      <c r="F8" s="78">
        <f>SUM(G8:H8)</f>
        <v>5000</v>
      </c>
      <c r="G8" s="78">
        <v>5000</v>
      </c>
      <c r="H8" s="78"/>
      <c r="I8" s="229">
        <f t="shared" ref="I8:I27" si="4">SUM(J8:K8)</f>
        <v>0</v>
      </c>
      <c r="J8" s="78"/>
      <c r="K8" s="78"/>
      <c r="L8" s="230"/>
    </row>
    <row r="9" spans="1:12" ht="18.95" customHeight="1">
      <c r="A9" s="17" t="s">
        <v>1630</v>
      </c>
      <c r="B9" s="227">
        <f t="shared" si="3"/>
        <v>2426</v>
      </c>
      <c r="C9" s="79">
        <f t="shared" ref="C9:C27" si="5">SUM(D9:E9)</f>
        <v>0</v>
      </c>
      <c r="D9" s="78"/>
      <c r="E9" s="78"/>
      <c r="F9" s="78">
        <f t="shared" ref="F9:F27" si="6">SUM(G9:H9)</f>
        <v>2426</v>
      </c>
      <c r="G9" s="78"/>
      <c r="H9" s="78">
        <v>2426</v>
      </c>
      <c r="I9" s="229">
        <f t="shared" si="4"/>
        <v>0</v>
      </c>
      <c r="J9" s="78"/>
      <c r="K9" s="78"/>
      <c r="L9" s="230"/>
    </row>
    <row r="10" spans="1:12" ht="18.95" customHeight="1">
      <c r="A10" s="17" t="s">
        <v>1631</v>
      </c>
      <c r="B10" s="227">
        <f t="shared" si="3"/>
        <v>700</v>
      </c>
      <c r="C10" s="79">
        <f t="shared" si="5"/>
        <v>0</v>
      </c>
      <c r="D10" s="78"/>
      <c r="E10" s="78"/>
      <c r="F10" s="78">
        <f t="shared" si="6"/>
        <v>700</v>
      </c>
      <c r="G10" s="78"/>
      <c r="H10" s="78">
        <v>700</v>
      </c>
      <c r="I10" s="229">
        <f t="shared" si="4"/>
        <v>0</v>
      </c>
      <c r="J10" s="78"/>
      <c r="K10" s="78"/>
      <c r="L10" s="230"/>
    </row>
    <row r="11" spans="1:12" ht="18.95" customHeight="1">
      <c r="A11" s="17" t="s">
        <v>1632</v>
      </c>
      <c r="B11" s="227">
        <f t="shared" si="3"/>
        <v>1500</v>
      </c>
      <c r="C11" s="79">
        <f t="shared" si="5"/>
        <v>0</v>
      </c>
      <c r="D11" s="78"/>
      <c r="E11" s="78"/>
      <c r="F11" s="78">
        <f t="shared" si="6"/>
        <v>1500</v>
      </c>
      <c r="G11" s="78"/>
      <c r="H11" s="78">
        <v>1500</v>
      </c>
      <c r="I11" s="229">
        <f t="shared" si="4"/>
        <v>0</v>
      </c>
      <c r="J11" s="78"/>
      <c r="K11" s="78"/>
      <c r="L11" s="230"/>
    </row>
    <row r="12" spans="1:12" ht="18.95" customHeight="1">
      <c r="A12" s="17" t="s">
        <v>1633</v>
      </c>
      <c r="B12" s="227">
        <f t="shared" si="3"/>
        <v>0</v>
      </c>
      <c r="C12" s="79">
        <f t="shared" si="5"/>
        <v>0</v>
      </c>
      <c r="D12" s="78"/>
      <c r="E12" s="78"/>
      <c r="F12" s="78">
        <f t="shared" si="6"/>
        <v>0</v>
      </c>
      <c r="G12" s="78"/>
      <c r="H12" s="78"/>
      <c r="I12" s="229">
        <f t="shared" si="4"/>
        <v>0</v>
      </c>
      <c r="J12" s="78"/>
      <c r="K12" s="78"/>
      <c r="L12" s="230"/>
    </row>
    <row r="13" spans="1:12" ht="18.95" customHeight="1">
      <c r="A13" s="17" t="s">
        <v>1634</v>
      </c>
      <c r="B13" s="227">
        <f t="shared" si="3"/>
        <v>2000</v>
      </c>
      <c r="C13" s="79">
        <f t="shared" si="5"/>
        <v>0</v>
      </c>
      <c r="D13" s="78"/>
      <c r="E13" s="78"/>
      <c r="F13" s="78">
        <f t="shared" si="6"/>
        <v>2000</v>
      </c>
      <c r="G13" s="78"/>
      <c r="H13" s="78">
        <v>2000</v>
      </c>
      <c r="I13" s="229">
        <f t="shared" si="4"/>
        <v>0</v>
      </c>
      <c r="J13" s="78"/>
      <c r="K13" s="78"/>
      <c r="L13" s="230"/>
    </row>
    <row r="14" spans="1:12" ht="18.95" customHeight="1">
      <c r="A14" s="17" t="s">
        <v>1635</v>
      </c>
      <c r="B14" s="227">
        <f>SUM(C14,F14,I14)</f>
        <v>2500</v>
      </c>
      <c r="C14" s="79">
        <f>SUM(D14:E14)</f>
        <v>0</v>
      </c>
      <c r="D14" s="78"/>
      <c r="E14" s="78"/>
      <c r="F14" s="78">
        <f>SUM(G14:H14)</f>
        <v>2500</v>
      </c>
      <c r="G14" s="78"/>
      <c r="H14" s="78">
        <v>2500</v>
      </c>
      <c r="I14" s="229">
        <f t="shared" si="4"/>
        <v>0</v>
      </c>
      <c r="J14" s="78"/>
      <c r="K14" s="78"/>
      <c r="L14" s="230"/>
    </row>
    <row r="15" spans="1:12" ht="30.75" customHeight="1">
      <c r="A15" s="16" t="s">
        <v>1636</v>
      </c>
      <c r="B15" s="227">
        <f t="shared" si="3"/>
        <v>3800</v>
      </c>
      <c r="C15" s="79">
        <f t="shared" si="5"/>
        <v>0</v>
      </c>
      <c r="D15" s="78"/>
      <c r="E15" s="78"/>
      <c r="F15" s="78">
        <f t="shared" si="6"/>
        <v>3800</v>
      </c>
      <c r="G15" s="78"/>
      <c r="H15" s="78">
        <v>3800</v>
      </c>
      <c r="I15" s="229">
        <f t="shared" si="4"/>
        <v>0</v>
      </c>
      <c r="J15" s="78"/>
      <c r="K15" s="78"/>
      <c r="L15" s="230"/>
    </row>
    <row r="16" spans="1:12" ht="28.5" customHeight="1">
      <c r="A16" s="16" t="s">
        <v>1637</v>
      </c>
      <c r="B16" s="227">
        <f t="shared" si="3"/>
        <v>6927</v>
      </c>
      <c r="C16" s="79">
        <f>SUM(C17:C18)</f>
        <v>0</v>
      </c>
      <c r="D16" s="79">
        <f t="shared" ref="D16:G16" si="7">SUM(D17:D18)</f>
        <v>0</v>
      </c>
      <c r="E16" s="79">
        <f t="shared" si="7"/>
        <v>0</v>
      </c>
      <c r="F16" s="79">
        <f t="shared" si="7"/>
        <v>6927</v>
      </c>
      <c r="G16" s="79">
        <f t="shared" si="7"/>
        <v>2927</v>
      </c>
      <c r="H16" s="79">
        <f>SUM(H17:H18)</f>
        <v>4000</v>
      </c>
      <c r="I16" s="229">
        <f t="shared" si="4"/>
        <v>0</v>
      </c>
      <c r="J16" s="79">
        <f>SUM(J17:J18)</f>
        <v>0</v>
      </c>
      <c r="K16" s="79">
        <f>SUM(K17:K18)</f>
        <v>0</v>
      </c>
      <c r="L16" s="230"/>
    </row>
    <row r="17" spans="1:12" ht="18.95" customHeight="1">
      <c r="A17" s="17" t="s">
        <v>1638</v>
      </c>
      <c r="B17" s="227">
        <f t="shared" si="3"/>
        <v>2927</v>
      </c>
      <c r="C17" s="79">
        <f t="shared" si="5"/>
        <v>0</v>
      </c>
      <c r="D17" s="78"/>
      <c r="E17" s="78"/>
      <c r="F17" s="78">
        <f t="shared" si="6"/>
        <v>2927</v>
      </c>
      <c r="G17" s="78">
        <v>2927</v>
      </c>
      <c r="H17" s="78"/>
      <c r="I17" s="229">
        <f t="shared" si="4"/>
        <v>0</v>
      </c>
      <c r="J17" s="78"/>
      <c r="K17" s="78"/>
      <c r="L17" s="230"/>
    </row>
    <row r="18" spans="1:12" ht="18.95" customHeight="1">
      <c r="A18" s="17" t="s">
        <v>1639</v>
      </c>
      <c r="B18" s="227">
        <f t="shared" si="3"/>
        <v>4000</v>
      </c>
      <c r="C18" s="79">
        <f t="shared" si="5"/>
        <v>0</v>
      </c>
      <c r="D18" s="78"/>
      <c r="E18" s="78"/>
      <c r="F18" s="78">
        <f t="shared" si="6"/>
        <v>4000</v>
      </c>
      <c r="G18" s="78"/>
      <c r="H18" s="78">
        <v>4000</v>
      </c>
      <c r="I18" s="229">
        <f t="shared" si="4"/>
        <v>0</v>
      </c>
      <c r="J18" s="78"/>
      <c r="K18" s="78"/>
      <c r="L18" s="230"/>
    </row>
    <row r="19" spans="1:12" ht="30" customHeight="1">
      <c r="A19" s="16" t="s">
        <v>1640</v>
      </c>
      <c r="B19" s="227">
        <f t="shared" si="3"/>
        <v>4223</v>
      </c>
      <c r="C19" s="79">
        <f t="shared" si="5"/>
        <v>0</v>
      </c>
      <c r="D19" s="78"/>
      <c r="E19" s="78"/>
      <c r="F19" s="78">
        <f t="shared" si="6"/>
        <v>4223</v>
      </c>
      <c r="G19" s="78"/>
      <c r="H19" s="78">
        <v>4223</v>
      </c>
      <c r="I19" s="229">
        <f t="shared" si="4"/>
        <v>0</v>
      </c>
      <c r="J19" s="78"/>
      <c r="K19" s="78"/>
      <c r="L19" s="230"/>
    </row>
    <row r="20" spans="1:12" ht="28.5" customHeight="1">
      <c r="A20" s="16" t="s">
        <v>1641</v>
      </c>
      <c r="B20" s="227">
        <f t="shared" si="3"/>
        <v>2000</v>
      </c>
      <c r="C20" s="79">
        <f t="shared" ref="C20:H20" si="8">SUM(C21)</f>
        <v>0</v>
      </c>
      <c r="D20" s="79">
        <f t="shared" si="8"/>
        <v>0</v>
      </c>
      <c r="E20" s="79">
        <f t="shared" si="8"/>
        <v>0</v>
      </c>
      <c r="F20" s="79">
        <f t="shared" si="8"/>
        <v>2000</v>
      </c>
      <c r="G20" s="79">
        <f t="shared" si="8"/>
        <v>0</v>
      </c>
      <c r="H20" s="79">
        <f t="shared" si="8"/>
        <v>2000</v>
      </c>
      <c r="I20" s="229">
        <f t="shared" si="4"/>
        <v>0</v>
      </c>
      <c r="J20" s="79">
        <f>SUM(J21)</f>
        <v>0</v>
      </c>
      <c r="K20" s="79">
        <f>SUM(K21)</f>
        <v>0</v>
      </c>
      <c r="L20" s="230"/>
    </row>
    <row r="21" spans="1:12" ht="30.75" customHeight="1">
      <c r="A21" s="16" t="s">
        <v>1642</v>
      </c>
      <c r="B21" s="227">
        <f t="shared" si="3"/>
        <v>2000</v>
      </c>
      <c r="C21" s="79">
        <f t="shared" si="5"/>
        <v>0</v>
      </c>
      <c r="D21" s="78"/>
      <c r="E21" s="78"/>
      <c r="F21" s="78">
        <f t="shared" si="6"/>
        <v>2000</v>
      </c>
      <c r="G21" s="78"/>
      <c r="H21" s="78">
        <v>2000</v>
      </c>
      <c r="I21" s="229">
        <f t="shared" si="4"/>
        <v>0</v>
      </c>
      <c r="J21" s="78"/>
      <c r="K21" s="78"/>
      <c r="L21" s="230"/>
    </row>
    <row r="22" spans="1:12" ht="18.95" customHeight="1">
      <c r="A22" s="16" t="s">
        <v>1643</v>
      </c>
      <c r="B22" s="227">
        <f>SUM(C22,F22,I22)</f>
        <v>350</v>
      </c>
      <c r="C22" s="79">
        <f t="shared" ref="C22:K22" si="9">SUM(C23:C25)</f>
        <v>8</v>
      </c>
      <c r="D22" s="79">
        <f t="shared" si="9"/>
        <v>8</v>
      </c>
      <c r="E22" s="79">
        <f t="shared" si="9"/>
        <v>0</v>
      </c>
      <c r="F22" s="79">
        <f t="shared" si="9"/>
        <v>342</v>
      </c>
      <c r="G22" s="79">
        <f t="shared" si="9"/>
        <v>0</v>
      </c>
      <c r="H22" s="79">
        <f t="shared" si="9"/>
        <v>342</v>
      </c>
      <c r="I22" s="229">
        <f t="shared" si="4"/>
        <v>0</v>
      </c>
      <c r="J22" s="79">
        <f t="shared" ref="J22" si="10">SUM(J23:J25)</f>
        <v>0</v>
      </c>
      <c r="K22" s="79">
        <f t="shared" si="9"/>
        <v>0</v>
      </c>
      <c r="L22" s="230"/>
    </row>
    <row r="23" spans="1:12" ht="30.75" customHeight="1">
      <c r="A23" s="16" t="s">
        <v>1644</v>
      </c>
      <c r="B23" s="227">
        <f>SUM(C23,F23,I23)</f>
        <v>342</v>
      </c>
      <c r="C23" s="79">
        <f>SUM(D23:E23)</f>
        <v>0</v>
      </c>
      <c r="D23" s="78"/>
      <c r="E23" s="78"/>
      <c r="F23" s="78">
        <f>SUM(G23:H23)</f>
        <v>342</v>
      </c>
      <c r="G23" s="78"/>
      <c r="H23" s="78">
        <v>342</v>
      </c>
      <c r="I23" s="229">
        <f t="shared" si="4"/>
        <v>0</v>
      </c>
      <c r="J23" s="78"/>
      <c r="K23" s="78"/>
      <c r="L23" s="230"/>
    </row>
    <row r="24" spans="1:12" ht="18.95" customHeight="1">
      <c r="A24" s="16" t="s">
        <v>1645</v>
      </c>
      <c r="B24" s="227">
        <f>SUM(C24,F24,I24)</f>
        <v>8</v>
      </c>
      <c r="C24" s="79">
        <f>SUM(D24:E24)</f>
        <v>8</v>
      </c>
      <c r="D24" s="78">
        <v>8</v>
      </c>
      <c r="E24" s="78"/>
      <c r="F24" s="78">
        <f>SUM(G24:H24)</f>
        <v>0</v>
      </c>
      <c r="G24" s="78"/>
      <c r="H24" s="78"/>
      <c r="I24" s="229">
        <f t="shared" si="4"/>
        <v>0</v>
      </c>
      <c r="J24" s="78"/>
      <c r="K24" s="78"/>
      <c r="L24" s="230"/>
    </row>
    <row r="25" spans="1:12" ht="30.75" customHeight="1">
      <c r="A25" s="16" t="s">
        <v>1646</v>
      </c>
      <c r="B25" s="227">
        <f>SUM(C25,F25,I25)</f>
        <v>0</v>
      </c>
      <c r="C25" s="79">
        <f>SUM(D25:E25)</f>
        <v>0</v>
      </c>
      <c r="D25" s="78"/>
      <c r="E25" s="78"/>
      <c r="F25" s="78">
        <f>SUM(G25:H25)</f>
        <v>0</v>
      </c>
      <c r="G25" s="78"/>
      <c r="H25" s="78"/>
      <c r="I25" s="229">
        <f t="shared" si="4"/>
        <v>0</v>
      </c>
      <c r="J25" s="78"/>
      <c r="K25" s="78"/>
      <c r="L25" s="230"/>
    </row>
    <row r="26" spans="1:12" ht="28.5" customHeight="1">
      <c r="A26" s="16" t="s">
        <v>1647</v>
      </c>
      <c r="B26" s="227">
        <f t="shared" ref="B26" si="11">SUM(C26,F26,I26)</f>
        <v>42000</v>
      </c>
      <c r="C26" s="79">
        <f t="shared" ref="C26" si="12">SUM(D26:E26)</f>
        <v>0</v>
      </c>
      <c r="D26" s="78"/>
      <c r="E26" s="78"/>
      <c r="F26" s="78">
        <f t="shared" ref="F26" si="13">SUM(G26:H26)</f>
        <v>0</v>
      </c>
      <c r="G26" s="78"/>
      <c r="H26" s="78"/>
      <c r="I26" s="229">
        <f t="shared" si="4"/>
        <v>42000</v>
      </c>
      <c r="J26" s="78">
        <v>42000</v>
      </c>
      <c r="K26" s="78"/>
      <c r="L26" s="230"/>
    </row>
    <row r="27" spans="1:12" ht="28.5" customHeight="1">
      <c r="A27" s="16" t="s">
        <v>1648</v>
      </c>
      <c r="B27" s="227">
        <f t="shared" si="3"/>
        <v>149</v>
      </c>
      <c r="C27" s="79">
        <f t="shared" si="5"/>
        <v>0</v>
      </c>
      <c r="D27" s="78"/>
      <c r="E27" s="78"/>
      <c r="F27" s="78">
        <f t="shared" si="6"/>
        <v>0</v>
      </c>
      <c r="G27" s="78"/>
      <c r="H27" s="78"/>
      <c r="I27" s="229">
        <f t="shared" si="4"/>
        <v>149</v>
      </c>
      <c r="J27" s="78"/>
      <c r="K27" s="78">
        <v>149</v>
      </c>
      <c r="L27" s="230"/>
    </row>
  </sheetData>
  <mergeCells count="2">
    <mergeCell ref="A2:L2"/>
    <mergeCell ref="A3:L3"/>
  </mergeCells>
  <phoneticPr fontId="150" type="noConversion"/>
  <printOptions horizontalCentered="1"/>
  <pageMargins left="0.70866141732283472" right="0.70866141732283472" top="0.86614173228346458" bottom="0.78740157480314965" header="0.31496062992125984" footer="0.39370078740157483"/>
  <pageSetup paperSize="9" scale="90" firstPageNumber="20" orientation="landscape" useFirstPageNumber="1" r:id="rId1"/>
  <headerFooter alignWithMargins="0">
    <oddFooter>&amp;C&amp;10&amp;P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14"/>
  <sheetViews>
    <sheetView topLeftCell="A143" workbookViewId="0">
      <selection activeCell="E168" sqref="E168"/>
    </sheetView>
  </sheetViews>
  <sheetFormatPr defaultRowHeight="14.25"/>
  <cols>
    <col min="1" max="1" width="9" style="80"/>
    <col min="2" max="2" width="26.25" customWidth="1"/>
    <col min="4" max="4" width="16.875" style="81" customWidth="1"/>
    <col min="5" max="5" width="9" style="69"/>
  </cols>
  <sheetData>
    <row r="1" spans="1:5">
      <c r="B1" t="s">
        <v>377</v>
      </c>
      <c r="D1" s="81">
        <v>338499998.11999995</v>
      </c>
      <c r="E1" s="69">
        <f>ROUND(D1/10000,0)</f>
        <v>33850</v>
      </c>
    </row>
    <row r="2" spans="1:5">
      <c r="A2" s="80" t="s">
        <v>417</v>
      </c>
      <c r="B2" t="s">
        <v>401</v>
      </c>
      <c r="C2" t="s">
        <v>406</v>
      </c>
      <c r="D2" s="81">
        <v>61597079.82</v>
      </c>
      <c r="E2" s="69">
        <f t="shared" ref="E2:E65" si="0">ROUND(D2/10000,0)</f>
        <v>6160</v>
      </c>
    </row>
    <row r="3" spans="1:5">
      <c r="A3" s="80" t="s">
        <v>418</v>
      </c>
      <c r="B3" t="s">
        <v>419</v>
      </c>
      <c r="C3" t="s">
        <v>407</v>
      </c>
      <c r="D3" s="81">
        <v>301553</v>
      </c>
      <c r="E3" s="69">
        <f t="shared" si="0"/>
        <v>30</v>
      </c>
    </row>
    <row r="4" spans="1:5">
      <c r="A4" s="80" t="s">
        <v>420</v>
      </c>
      <c r="B4" t="s">
        <v>421</v>
      </c>
      <c r="C4" t="s">
        <v>408</v>
      </c>
      <c r="D4" s="81">
        <v>301553</v>
      </c>
      <c r="E4" s="69">
        <f t="shared" si="0"/>
        <v>30</v>
      </c>
    </row>
    <row r="5" spans="1:5">
      <c r="A5" s="80" t="s">
        <v>422</v>
      </c>
      <c r="B5" t="s">
        <v>423</v>
      </c>
      <c r="C5" t="s">
        <v>407</v>
      </c>
      <c r="D5" s="81">
        <v>31044396.899999999</v>
      </c>
      <c r="E5" s="69">
        <f t="shared" si="0"/>
        <v>3104</v>
      </c>
    </row>
    <row r="6" spans="1:5">
      <c r="A6" s="80" t="s">
        <v>424</v>
      </c>
      <c r="B6" t="s">
        <v>425</v>
      </c>
      <c r="C6" t="s">
        <v>408</v>
      </c>
      <c r="D6" s="81">
        <v>27329396.899999999</v>
      </c>
      <c r="E6" s="69">
        <f t="shared" si="0"/>
        <v>2733</v>
      </c>
    </row>
    <row r="7" spans="1:5">
      <c r="A7" s="80" t="s">
        <v>426</v>
      </c>
      <c r="B7" t="s">
        <v>427</v>
      </c>
      <c r="C7" t="s">
        <v>408</v>
      </c>
      <c r="D7" s="81">
        <v>210000</v>
      </c>
      <c r="E7" s="69">
        <f t="shared" si="0"/>
        <v>21</v>
      </c>
    </row>
    <row r="8" spans="1:5">
      <c r="A8" s="80" t="s">
        <v>428</v>
      </c>
      <c r="B8" t="s">
        <v>429</v>
      </c>
      <c r="C8" t="s">
        <v>408</v>
      </c>
      <c r="D8" s="81">
        <v>550000</v>
      </c>
      <c r="E8" s="69">
        <f t="shared" si="0"/>
        <v>55</v>
      </c>
    </row>
    <row r="9" spans="1:5">
      <c r="A9" s="80" t="s">
        <v>430</v>
      </c>
      <c r="B9" t="s">
        <v>431</v>
      </c>
      <c r="C9" t="s">
        <v>408</v>
      </c>
      <c r="D9" s="81">
        <v>370000</v>
      </c>
      <c r="E9" s="69">
        <f t="shared" si="0"/>
        <v>37</v>
      </c>
    </row>
    <row r="10" spans="1:5">
      <c r="A10" s="80" t="s">
        <v>432</v>
      </c>
      <c r="B10" t="s">
        <v>433</v>
      </c>
      <c r="C10" t="s">
        <v>408</v>
      </c>
      <c r="D10" s="81">
        <v>2585000</v>
      </c>
      <c r="E10" s="69">
        <f t="shared" si="0"/>
        <v>259</v>
      </c>
    </row>
    <row r="11" spans="1:5">
      <c r="A11" s="80" t="s">
        <v>434</v>
      </c>
      <c r="B11" t="s">
        <v>435</v>
      </c>
      <c r="C11" t="s">
        <v>407</v>
      </c>
      <c r="D11" s="81">
        <v>1184418.2000000002</v>
      </c>
      <c r="E11" s="69">
        <f t="shared" si="0"/>
        <v>118</v>
      </c>
    </row>
    <row r="12" spans="1:5">
      <c r="A12" s="80" t="s">
        <v>436</v>
      </c>
      <c r="B12" t="s">
        <v>437</v>
      </c>
      <c r="C12" t="s">
        <v>408</v>
      </c>
      <c r="D12" s="81">
        <v>1184418.2000000002</v>
      </c>
      <c r="E12" s="69">
        <f t="shared" si="0"/>
        <v>118</v>
      </c>
    </row>
    <row r="13" spans="1:5">
      <c r="A13" s="80" t="s">
        <v>438</v>
      </c>
      <c r="B13" t="s">
        <v>439</v>
      </c>
      <c r="C13" t="s">
        <v>407</v>
      </c>
      <c r="D13" s="81">
        <v>350000</v>
      </c>
      <c r="E13" s="69">
        <f t="shared" si="0"/>
        <v>35</v>
      </c>
    </row>
    <row r="14" spans="1:5">
      <c r="A14" s="80" t="s">
        <v>440</v>
      </c>
      <c r="B14" t="s">
        <v>441</v>
      </c>
      <c r="C14" t="s">
        <v>408</v>
      </c>
      <c r="D14" s="81">
        <v>50000</v>
      </c>
      <c r="E14" s="69">
        <f t="shared" si="0"/>
        <v>5</v>
      </c>
    </row>
    <row r="15" spans="1:5">
      <c r="A15" s="80" t="s">
        <v>442</v>
      </c>
      <c r="B15" t="s">
        <v>443</v>
      </c>
      <c r="C15" t="s">
        <v>408</v>
      </c>
      <c r="D15" s="81">
        <v>300000</v>
      </c>
      <c r="E15" s="69">
        <f t="shared" si="0"/>
        <v>30</v>
      </c>
    </row>
    <row r="16" spans="1:5">
      <c r="A16" s="80" t="s">
        <v>444</v>
      </c>
      <c r="B16" t="s">
        <v>445</v>
      </c>
      <c r="C16" t="s">
        <v>407</v>
      </c>
      <c r="D16" s="81">
        <v>7942334.3999999994</v>
      </c>
      <c r="E16" s="69">
        <f t="shared" si="0"/>
        <v>794</v>
      </c>
    </row>
    <row r="17" spans="1:5">
      <c r="A17" s="80" t="s">
        <v>446</v>
      </c>
      <c r="B17" t="s">
        <v>447</v>
      </c>
      <c r="C17" t="s">
        <v>408</v>
      </c>
      <c r="D17" s="81">
        <v>4022334.3999999994</v>
      </c>
      <c r="E17" s="69">
        <f t="shared" si="0"/>
        <v>402</v>
      </c>
    </row>
    <row r="18" spans="1:5">
      <c r="A18" s="80" t="s">
        <v>448</v>
      </c>
      <c r="B18" t="s">
        <v>449</v>
      </c>
      <c r="C18" t="s">
        <v>408</v>
      </c>
      <c r="D18" s="81">
        <v>1500000</v>
      </c>
      <c r="E18" s="69">
        <f t="shared" si="0"/>
        <v>150</v>
      </c>
    </row>
    <row r="19" spans="1:5">
      <c r="A19" s="80" t="s">
        <v>450</v>
      </c>
      <c r="B19" t="s">
        <v>451</v>
      </c>
      <c r="C19" t="s">
        <v>408</v>
      </c>
      <c r="D19" s="81">
        <v>50000</v>
      </c>
      <c r="E19" s="69">
        <f t="shared" si="0"/>
        <v>5</v>
      </c>
    </row>
    <row r="20" spans="1:5">
      <c r="A20" s="80" t="s">
        <v>452</v>
      </c>
      <c r="B20" t="s">
        <v>453</v>
      </c>
      <c r="C20" t="s">
        <v>408</v>
      </c>
      <c r="D20" s="81">
        <v>1800000</v>
      </c>
      <c r="E20" s="69">
        <f t="shared" si="0"/>
        <v>180</v>
      </c>
    </row>
    <row r="21" spans="1:5">
      <c r="A21" s="80" t="s">
        <v>454</v>
      </c>
      <c r="B21" t="s">
        <v>455</v>
      </c>
      <c r="C21" t="s">
        <v>408</v>
      </c>
      <c r="D21" s="81">
        <v>570000</v>
      </c>
      <c r="E21" s="69">
        <f t="shared" si="0"/>
        <v>57</v>
      </c>
    </row>
    <row r="22" spans="1:5">
      <c r="A22" s="80" t="s">
        <v>456</v>
      </c>
      <c r="B22" t="s">
        <v>457</v>
      </c>
      <c r="C22" t="s">
        <v>407</v>
      </c>
      <c r="D22" s="81">
        <v>4891958.7200000007</v>
      </c>
      <c r="E22" s="69">
        <f t="shared" si="0"/>
        <v>489</v>
      </c>
    </row>
    <row r="23" spans="1:5">
      <c r="A23" s="80" t="s">
        <v>458</v>
      </c>
      <c r="B23" t="s">
        <v>459</v>
      </c>
      <c r="C23" t="s">
        <v>408</v>
      </c>
      <c r="D23" s="81">
        <v>3698250</v>
      </c>
      <c r="E23" s="69">
        <f t="shared" si="0"/>
        <v>370</v>
      </c>
    </row>
    <row r="24" spans="1:5">
      <c r="A24" s="80" t="s">
        <v>460</v>
      </c>
      <c r="B24" t="s">
        <v>461</v>
      </c>
      <c r="C24" t="s">
        <v>408</v>
      </c>
      <c r="D24" s="81">
        <v>300000</v>
      </c>
      <c r="E24" s="69">
        <f t="shared" si="0"/>
        <v>30</v>
      </c>
    </row>
    <row r="25" spans="1:5">
      <c r="A25" s="80" t="s">
        <v>462</v>
      </c>
      <c r="B25" t="s">
        <v>463</v>
      </c>
      <c r="C25" t="s">
        <v>408</v>
      </c>
      <c r="D25" s="81">
        <v>893708.72</v>
      </c>
      <c r="E25" s="69">
        <f t="shared" si="0"/>
        <v>89</v>
      </c>
    </row>
    <row r="26" spans="1:5">
      <c r="A26" s="80" t="s">
        <v>464</v>
      </c>
      <c r="B26" t="s">
        <v>465</v>
      </c>
      <c r="C26" t="s">
        <v>407</v>
      </c>
      <c r="D26" s="81">
        <v>1060000</v>
      </c>
      <c r="E26" s="69">
        <f t="shared" si="0"/>
        <v>106</v>
      </c>
    </row>
    <row r="27" spans="1:5">
      <c r="A27" s="80" t="s">
        <v>466</v>
      </c>
      <c r="B27" t="s">
        <v>467</v>
      </c>
      <c r="C27" t="s">
        <v>408</v>
      </c>
      <c r="D27" s="81">
        <v>100000</v>
      </c>
      <c r="E27" s="69">
        <f t="shared" si="0"/>
        <v>10</v>
      </c>
    </row>
    <row r="28" spans="1:5">
      <c r="A28" s="80" t="s">
        <v>468</v>
      </c>
      <c r="B28" t="s">
        <v>469</v>
      </c>
      <c r="C28" t="s">
        <v>408</v>
      </c>
      <c r="D28" s="81">
        <v>250000</v>
      </c>
      <c r="E28" s="69">
        <f t="shared" si="0"/>
        <v>25</v>
      </c>
    </row>
    <row r="29" spans="1:5">
      <c r="A29" s="80" t="s">
        <v>470</v>
      </c>
      <c r="B29" t="s">
        <v>471</v>
      </c>
      <c r="C29" t="s">
        <v>408</v>
      </c>
      <c r="D29" s="81">
        <v>160000</v>
      </c>
      <c r="E29" s="69">
        <f t="shared" si="0"/>
        <v>16</v>
      </c>
    </row>
    <row r="30" spans="1:5">
      <c r="A30" s="80" t="s">
        <v>472</v>
      </c>
      <c r="B30" t="s">
        <v>473</v>
      </c>
      <c r="C30" t="s">
        <v>408</v>
      </c>
      <c r="D30" s="81">
        <v>550000</v>
      </c>
      <c r="E30" s="69">
        <f t="shared" si="0"/>
        <v>55</v>
      </c>
    </row>
    <row r="31" spans="1:5">
      <c r="A31" s="80" t="s">
        <v>474</v>
      </c>
      <c r="B31" t="s">
        <v>475</v>
      </c>
      <c r="C31" t="s">
        <v>407</v>
      </c>
      <c r="D31" s="81">
        <v>3268000</v>
      </c>
      <c r="E31" s="69">
        <f t="shared" si="0"/>
        <v>327</v>
      </c>
    </row>
    <row r="32" spans="1:5">
      <c r="A32" s="80" t="s">
        <v>476</v>
      </c>
      <c r="B32" t="s">
        <v>477</v>
      </c>
      <c r="C32" t="s">
        <v>408</v>
      </c>
      <c r="D32" s="81">
        <v>3000000</v>
      </c>
      <c r="E32" s="69">
        <f t="shared" si="0"/>
        <v>300</v>
      </c>
    </row>
    <row r="33" spans="1:5">
      <c r="A33" s="80" t="s">
        <v>478</v>
      </c>
      <c r="B33" s="75" t="s">
        <v>479</v>
      </c>
      <c r="C33" t="s">
        <v>408</v>
      </c>
      <c r="D33" s="81">
        <v>268000</v>
      </c>
      <c r="E33" s="69">
        <f t="shared" si="0"/>
        <v>27</v>
      </c>
    </row>
    <row r="34" spans="1:5">
      <c r="A34" s="80" t="s">
        <v>480</v>
      </c>
      <c r="B34" t="s">
        <v>481</v>
      </c>
      <c r="C34" t="s">
        <v>407</v>
      </c>
      <c r="D34" s="81">
        <v>3733976</v>
      </c>
      <c r="E34" s="69">
        <f t="shared" si="0"/>
        <v>373</v>
      </c>
    </row>
    <row r="35" spans="1:5">
      <c r="A35" s="80" t="s">
        <v>482</v>
      </c>
      <c r="B35" t="s">
        <v>483</v>
      </c>
      <c r="C35" t="s">
        <v>408</v>
      </c>
      <c r="D35" s="81">
        <v>957318</v>
      </c>
      <c r="E35" s="69">
        <f t="shared" si="0"/>
        <v>96</v>
      </c>
    </row>
    <row r="36" spans="1:5">
      <c r="A36" s="80" t="s">
        <v>484</v>
      </c>
      <c r="B36" t="s">
        <v>485</v>
      </c>
      <c r="C36" t="s">
        <v>408</v>
      </c>
      <c r="D36" s="81">
        <v>1400000</v>
      </c>
      <c r="E36" s="69">
        <f t="shared" si="0"/>
        <v>140</v>
      </c>
    </row>
    <row r="37" spans="1:5">
      <c r="A37" s="80" t="s">
        <v>486</v>
      </c>
      <c r="B37" t="s">
        <v>431</v>
      </c>
      <c r="C37" t="s">
        <v>408</v>
      </c>
      <c r="D37" s="81">
        <v>326658</v>
      </c>
      <c r="E37" s="69">
        <f t="shared" si="0"/>
        <v>33</v>
      </c>
    </row>
    <row r="38" spans="1:5">
      <c r="A38" s="80" t="s">
        <v>487</v>
      </c>
      <c r="B38" t="s">
        <v>488</v>
      </c>
      <c r="C38" t="s">
        <v>408</v>
      </c>
      <c r="D38" s="81">
        <v>50000</v>
      </c>
      <c r="E38" s="69">
        <f t="shared" si="0"/>
        <v>5</v>
      </c>
    </row>
    <row r="39" spans="1:5">
      <c r="A39" s="80" t="s">
        <v>489</v>
      </c>
      <c r="B39" t="s">
        <v>490</v>
      </c>
      <c r="C39" t="s">
        <v>407</v>
      </c>
      <c r="D39" s="81">
        <v>110000</v>
      </c>
      <c r="E39" s="69">
        <f t="shared" si="0"/>
        <v>11</v>
      </c>
    </row>
    <row r="40" spans="1:5">
      <c r="A40" s="80" t="s">
        <v>491</v>
      </c>
      <c r="B40" t="s">
        <v>492</v>
      </c>
      <c r="C40" t="s">
        <v>408</v>
      </c>
      <c r="D40" s="81">
        <v>50000</v>
      </c>
      <c r="E40" s="69">
        <f t="shared" si="0"/>
        <v>5</v>
      </c>
    </row>
    <row r="41" spans="1:5">
      <c r="A41" s="80" t="s">
        <v>493</v>
      </c>
      <c r="B41" t="s">
        <v>494</v>
      </c>
      <c r="C41" t="s">
        <v>408</v>
      </c>
      <c r="D41" s="81">
        <v>10000</v>
      </c>
      <c r="E41" s="69">
        <f t="shared" si="0"/>
        <v>1</v>
      </c>
    </row>
    <row r="42" spans="1:5">
      <c r="A42" s="80" t="s">
        <v>495</v>
      </c>
      <c r="B42" t="s">
        <v>496</v>
      </c>
      <c r="C42" t="s">
        <v>408</v>
      </c>
      <c r="D42" s="81">
        <v>20000</v>
      </c>
      <c r="E42" s="69">
        <f t="shared" si="0"/>
        <v>2</v>
      </c>
    </row>
    <row r="43" spans="1:5">
      <c r="A43" s="80" t="s">
        <v>497</v>
      </c>
      <c r="B43" t="s">
        <v>498</v>
      </c>
      <c r="C43" t="s">
        <v>408</v>
      </c>
      <c r="D43" s="81">
        <v>30000</v>
      </c>
      <c r="E43" s="69">
        <f t="shared" si="0"/>
        <v>3</v>
      </c>
    </row>
    <row r="44" spans="1:5">
      <c r="A44" s="80" t="s">
        <v>0</v>
      </c>
      <c r="B44" t="s">
        <v>1</v>
      </c>
      <c r="C44" t="s">
        <v>407</v>
      </c>
      <c r="D44" s="81">
        <v>110000</v>
      </c>
      <c r="E44" s="69">
        <f t="shared" si="0"/>
        <v>11</v>
      </c>
    </row>
    <row r="45" spans="1:5">
      <c r="A45" s="80" t="s">
        <v>2</v>
      </c>
      <c r="B45" t="s">
        <v>3</v>
      </c>
      <c r="C45" t="s">
        <v>408</v>
      </c>
      <c r="D45" s="81">
        <v>80000</v>
      </c>
      <c r="E45" s="69">
        <f t="shared" si="0"/>
        <v>8</v>
      </c>
    </row>
    <row r="46" spans="1:5">
      <c r="A46" s="80" t="s">
        <v>4</v>
      </c>
      <c r="B46" t="s">
        <v>5</v>
      </c>
      <c r="C46" t="s">
        <v>408</v>
      </c>
      <c r="D46" s="81">
        <v>30000</v>
      </c>
      <c r="E46" s="69">
        <f t="shared" si="0"/>
        <v>3</v>
      </c>
    </row>
    <row r="47" spans="1:5">
      <c r="A47" s="80" t="s">
        <v>6</v>
      </c>
      <c r="B47" t="s">
        <v>7</v>
      </c>
      <c r="C47" t="s">
        <v>407</v>
      </c>
      <c r="D47" s="81">
        <v>160000</v>
      </c>
      <c r="E47" s="69">
        <f t="shared" si="0"/>
        <v>16</v>
      </c>
    </row>
    <row r="48" spans="1:5">
      <c r="A48" s="80" t="s">
        <v>8</v>
      </c>
      <c r="B48" t="s">
        <v>9</v>
      </c>
      <c r="C48" t="s">
        <v>408</v>
      </c>
      <c r="D48" s="81">
        <v>160000</v>
      </c>
      <c r="E48" s="69">
        <f t="shared" si="0"/>
        <v>16</v>
      </c>
    </row>
    <row r="49" spans="1:5">
      <c r="A49" s="80" t="s">
        <v>10</v>
      </c>
      <c r="B49" t="s">
        <v>11</v>
      </c>
      <c r="C49" t="s">
        <v>407</v>
      </c>
      <c r="D49" s="81">
        <v>4356275.5999999996</v>
      </c>
      <c r="E49" s="69">
        <f t="shared" si="0"/>
        <v>436</v>
      </c>
    </row>
    <row r="50" spans="1:5">
      <c r="A50" s="80" t="s">
        <v>12</v>
      </c>
      <c r="B50" t="s">
        <v>13</v>
      </c>
      <c r="C50" t="s">
        <v>408</v>
      </c>
      <c r="D50" s="81">
        <v>1081697</v>
      </c>
      <c r="E50" s="69">
        <f t="shared" si="0"/>
        <v>108</v>
      </c>
    </row>
    <row r="51" spans="1:5">
      <c r="A51" s="80" t="s">
        <v>14</v>
      </c>
      <c r="B51" t="s">
        <v>15</v>
      </c>
      <c r="C51" t="s">
        <v>408</v>
      </c>
      <c r="D51" s="81">
        <v>3274578.5999999996</v>
      </c>
      <c r="E51" s="69">
        <f t="shared" si="0"/>
        <v>327</v>
      </c>
    </row>
    <row r="52" spans="1:5">
      <c r="A52" s="80" t="s">
        <v>16</v>
      </c>
      <c r="B52" t="s">
        <v>17</v>
      </c>
      <c r="C52" t="s">
        <v>407</v>
      </c>
      <c r="D52" s="81">
        <v>1254167</v>
      </c>
      <c r="E52" s="69">
        <f t="shared" si="0"/>
        <v>125</v>
      </c>
    </row>
    <row r="53" spans="1:5">
      <c r="A53" s="80" t="s">
        <v>18</v>
      </c>
      <c r="B53" t="s">
        <v>416</v>
      </c>
      <c r="C53" t="s">
        <v>408</v>
      </c>
      <c r="D53" s="81">
        <v>1254167</v>
      </c>
      <c r="E53" s="82">
        <v>126</v>
      </c>
    </row>
    <row r="54" spans="1:5">
      <c r="A54" s="80" t="s">
        <v>19</v>
      </c>
      <c r="B54" t="s">
        <v>20</v>
      </c>
      <c r="C54" t="s">
        <v>407</v>
      </c>
      <c r="D54" s="81">
        <v>80000</v>
      </c>
      <c r="E54" s="69">
        <f t="shared" si="0"/>
        <v>8</v>
      </c>
    </row>
    <row r="55" spans="1:5">
      <c r="A55" s="80" t="s">
        <v>21</v>
      </c>
      <c r="B55" t="s">
        <v>22</v>
      </c>
      <c r="C55" t="s">
        <v>408</v>
      </c>
      <c r="D55" s="81">
        <v>80000</v>
      </c>
      <c r="E55" s="69">
        <f t="shared" si="0"/>
        <v>8</v>
      </c>
    </row>
    <row r="56" spans="1:5">
      <c r="A56" s="80" t="s">
        <v>23</v>
      </c>
      <c r="B56" t="s">
        <v>24</v>
      </c>
      <c r="C56" t="s">
        <v>407</v>
      </c>
      <c r="D56" s="81">
        <v>700000</v>
      </c>
      <c r="E56" s="69">
        <f t="shared" si="0"/>
        <v>70</v>
      </c>
    </row>
    <row r="57" spans="1:5">
      <c r="A57" s="80" t="s">
        <v>25</v>
      </c>
      <c r="B57" t="s">
        <v>26</v>
      </c>
      <c r="C57" t="s">
        <v>408</v>
      </c>
      <c r="D57" s="81">
        <v>700000</v>
      </c>
      <c r="E57" s="69">
        <f t="shared" si="0"/>
        <v>70</v>
      </c>
    </row>
    <row r="58" spans="1:5">
      <c r="A58" s="80" t="s">
        <v>27</v>
      </c>
      <c r="B58" t="s">
        <v>28</v>
      </c>
      <c r="C58" t="s">
        <v>407</v>
      </c>
      <c r="D58" s="81">
        <v>1050000</v>
      </c>
      <c r="E58" s="69">
        <f t="shared" si="0"/>
        <v>105</v>
      </c>
    </row>
    <row r="59" spans="1:5">
      <c r="A59" s="80" t="s">
        <v>29</v>
      </c>
      <c r="B59" t="s">
        <v>30</v>
      </c>
      <c r="C59" t="s">
        <v>408</v>
      </c>
      <c r="D59" s="81">
        <v>50000</v>
      </c>
      <c r="E59" s="69">
        <f t="shared" si="0"/>
        <v>5</v>
      </c>
    </row>
    <row r="60" spans="1:5">
      <c r="A60" s="80" t="s">
        <v>31</v>
      </c>
      <c r="B60" t="s">
        <v>28</v>
      </c>
      <c r="C60" t="s">
        <v>408</v>
      </c>
      <c r="D60" s="81">
        <v>1000000</v>
      </c>
      <c r="E60" s="69">
        <f t="shared" si="0"/>
        <v>100</v>
      </c>
    </row>
    <row r="61" spans="1:5">
      <c r="A61" s="80" t="s">
        <v>32</v>
      </c>
      <c r="B61" t="s">
        <v>354</v>
      </c>
      <c r="C61" t="s">
        <v>406</v>
      </c>
      <c r="D61" s="81">
        <v>150000</v>
      </c>
      <c r="E61" s="69">
        <f t="shared" si="0"/>
        <v>15</v>
      </c>
    </row>
    <row r="62" spans="1:5">
      <c r="A62" s="80" t="s">
        <v>33</v>
      </c>
      <c r="B62" t="s">
        <v>34</v>
      </c>
      <c r="C62" t="s">
        <v>407</v>
      </c>
      <c r="D62" s="81">
        <v>150000</v>
      </c>
      <c r="E62" s="69">
        <f t="shared" si="0"/>
        <v>15</v>
      </c>
    </row>
    <row r="63" spans="1:5">
      <c r="A63" s="80" t="s">
        <v>35</v>
      </c>
      <c r="B63" t="s">
        <v>36</v>
      </c>
      <c r="C63" t="s">
        <v>408</v>
      </c>
      <c r="D63" s="81">
        <v>150000</v>
      </c>
      <c r="E63" s="69">
        <f t="shared" si="0"/>
        <v>15</v>
      </c>
    </row>
    <row r="64" spans="1:5">
      <c r="A64" s="80" t="s">
        <v>37</v>
      </c>
      <c r="B64" t="s">
        <v>356</v>
      </c>
      <c r="C64" t="s">
        <v>406</v>
      </c>
      <c r="D64" s="81">
        <v>16040913.899999999</v>
      </c>
      <c r="E64" s="69">
        <f t="shared" si="0"/>
        <v>1604</v>
      </c>
    </row>
    <row r="65" spans="1:5">
      <c r="A65" s="80" t="s">
        <v>38</v>
      </c>
      <c r="B65" t="s">
        <v>39</v>
      </c>
      <c r="C65" t="s">
        <v>407</v>
      </c>
      <c r="D65" s="81">
        <v>750000</v>
      </c>
      <c r="E65" s="69">
        <f t="shared" si="0"/>
        <v>75</v>
      </c>
    </row>
    <row r="66" spans="1:5">
      <c r="A66" s="80" t="s">
        <v>40</v>
      </c>
      <c r="B66" t="s">
        <v>41</v>
      </c>
      <c r="C66" t="s">
        <v>408</v>
      </c>
      <c r="D66" s="81">
        <v>750000</v>
      </c>
      <c r="E66" s="69">
        <f t="shared" ref="E66:E129" si="1">ROUND(D66/10000,0)</f>
        <v>75</v>
      </c>
    </row>
    <row r="67" spans="1:5">
      <c r="A67" s="80" t="s">
        <v>42</v>
      </c>
      <c r="B67" t="s">
        <v>43</v>
      </c>
      <c r="C67" t="s">
        <v>407</v>
      </c>
      <c r="D67" s="81">
        <v>14345701.6</v>
      </c>
      <c r="E67" s="69">
        <f t="shared" si="1"/>
        <v>1435</v>
      </c>
    </row>
    <row r="68" spans="1:5">
      <c r="A68" s="80" t="s">
        <v>44</v>
      </c>
      <c r="B68" t="s">
        <v>45</v>
      </c>
      <c r="C68" t="s">
        <v>408</v>
      </c>
      <c r="D68" s="81">
        <v>300000</v>
      </c>
      <c r="E68" s="69">
        <f t="shared" si="1"/>
        <v>30</v>
      </c>
    </row>
    <row r="69" spans="1:5">
      <c r="A69" s="80" t="s">
        <v>46</v>
      </c>
      <c r="B69" t="s">
        <v>47</v>
      </c>
      <c r="C69" t="s">
        <v>408</v>
      </c>
      <c r="D69" s="81">
        <v>100000</v>
      </c>
      <c r="E69" s="69">
        <f t="shared" si="1"/>
        <v>10</v>
      </c>
    </row>
    <row r="70" spans="1:5">
      <c r="A70" s="80" t="s">
        <v>48</v>
      </c>
      <c r="B70" t="s">
        <v>49</v>
      </c>
      <c r="C70" t="s">
        <v>408</v>
      </c>
      <c r="D70" s="81">
        <v>250000</v>
      </c>
      <c r="E70" s="69">
        <f t="shared" si="1"/>
        <v>25</v>
      </c>
    </row>
    <row r="71" spans="1:5">
      <c r="A71" s="80" t="s">
        <v>50</v>
      </c>
      <c r="B71" t="s">
        <v>51</v>
      </c>
      <c r="C71" t="s">
        <v>408</v>
      </c>
      <c r="D71" s="81">
        <v>50000</v>
      </c>
      <c r="E71" s="69">
        <f t="shared" si="1"/>
        <v>5</v>
      </c>
    </row>
    <row r="72" spans="1:5">
      <c r="A72" s="80" t="s">
        <v>52</v>
      </c>
      <c r="B72" t="s">
        <v>53</v>
      </c>
      <c r="C72" t="s">
        <v>408</v>
      </c>
      <c r="D72" s="81">
        <v>13645701.6</v>
      </c>
      <c r="E72" s="69">
        <f t="shared" si="1"/>
        <v>1365</v>
      </c>
    </row>
    <row r="73" spans="1:5">
      <c r="A73" s="80" t="s">
        <v>54</v>
      </c>
      <c r="B73" t="s">
        <v>55</v>
      </c>
      <c r="C73" t="s">
        <v>407</v>
      </c>
      <c r="D73" s="81">
        <v>945212.3</v>
      </c>
      <c r="E73" s="69">
        <f t="shared" si="1"/>
        <v>95</v>
      </c>
    </row>
    <row r="74" spans="1:5">
      <c r="A74" s="80" t="s">
        <v>56</v>
      </c>
      <c r="B74" t="s">
        <v>57</v>
      </c>
      <c r="C74" t="s">
        <v>408</v>
      </c>
      <c r="D74" s="81">
        <v>495212.3</v>
      </c>
      <c r="E74" s="69">
        <f t="shared" si="1"/>
        <v>50</v>
      </c>
    </row>
    <row r="75" spans="1:5">
      <c r="A75" s="80" t="s">
        <v>58</v>
      </c>
      <c r="B75" t="s">
        <v>59</v>
      </c>
      <c r="C75" t="s">
        <v>408</v>
      </c>
      <c r="D75" s="81">
        <v>50000</v>
      </c>
      <c r="E75" s="69">
        <f t="shared" si="1"/>
        <v>5</v>
      </c>
    </row>
    <row r="76" spans="1:5">
      <c r="A76" s="80" t="s">
        <v>60</v>
      </c>
      <c r="B76" t="s">
        <v>61</v>
      </c>
      <c r="C76" t="s">
        <v>408</v>
      </c>
      <c r="D76" s="81">
        <v>400000</v>
      </c>
      <c r="E76" s="69">
        <f t="shared" si="1"/>
        <v>40</v>
      </c>
    </row>
    <row r="77" spans="1:5">
      <c r="A77" s="80" t="s">
        <v>62</v>
      </c>
      <c r="B77" t="s">
        <v>358</v>
      </c>
      <c r="C77" t="s">
        <v>406</v>
      </c>
      <c r="D77" s="81">
        <v>126819198.59999999</v>
      </c>
      <c r="E77" s="69">
        <f t="shared" si="1"/>
        <v>12682</v>
      </c>
    </row>
    <row r="78" spans="1:5">
      <c r="A78" s="80" t="s">
        <v>63</v>
      </c>
      <c r="B78" t="s">
        <v>64</v>
      </c>
      <c r="C78" t="s">
        <v>407</v>
      </c>
      <c r="D78" s="81">
        <v>121219198.59999999</v>
      </c>
      <c r="E78" s="69">
        <f t="shared" si="1"/>
        <v>12122</v>
      </c>
    </row>
    <row r="79" spans="1:5">
      <c r="A79" s="80" t="s">
        <v>65</v>
      </c>
      <c r="B79" t="s">
        <v>66</v>
      </c>
      <c r="C79" t="s">
        <v>408</v>
      </c>
      <c r="D79" s="81">
        <v>5469105.2000000002</v>
      </c>
      <c r="E79" s="69">
        <f t="shared" si="1"/>
        <v>547</v>
      </c>
    </row>
    <row r="80" spans="1:5">
      <c r="A80" s="80" t="s">
        <v>67</v>
      </c>
      <c r="B80" t="s">
        <v>68</v>
      </c>
      <c r="C80" t="s">
        <v>408</v>
      </c>
      <c r="D80" s="81">
        <v>68915732.600000009</v>
      </c>
      <c r="E80" s="69">
        <f t="shared" si="1"/>
        <v>6892</v>
      </c>
    </row>
    <row r="81" spans="1:5">
      <c r="A81" s="80" t="s">
        <v>69</v>
      </c>
      <c r="B81" t="s">
        <v>70</v>
      </c>
      <c r="C81" t="s">
        <v>408</v>
      </c>
      <c r="D81" s="81">
        <v>39025621.100000001</v>
      </c>
      <c r="E81" s="82">
        <v>3902</v>
      </c>
    </row>
    <row r="82" spans="1:5">
      <c r="A82" s="80" t="s">
        <v>71</v>
      </c>
      <c r="B82" t="s">
        <v>72</v>
      </c>
      <c r="C82" t="s">
        <v>408</v>
      </c>
      <c r="D82" s="81">
        <v>4552339.7</v>
      </c>
      <c r="E82" s="69">
        <f t="shared" si="1"/>
        <v>455</v>
      </c>
    </row>
    <row r="83" spans="1:5">
      <c r="A83" s="80" t="s">
        <v>73</v>
      </c>
      <c r="B83" t="s">
        <v>74</v>
      </c>
      <c r="C83" t="s">
        <v>408</v>
      </c>
      <c r="D83" s="81">
        <v>3256400</v>
      </c>
      <c r="E83" s="82">
        <v>325</v>
      </c>
    </row>
    <row r="84" spans="1:5">
      <c r="A84" s="80" t="s">
        <v>75</v>
      </c>
      <c r="B84" t="s">
        <v>76</v>
      </c>
      <c r="C84" t="s">
        <v>407</v>
      </c>
      <c r="D84" s="81">
        <v>5600000</v>
      </c>
      <c r="E84" s="69">
        <f t="shared" si="1"/>
        <v>560</v>
      </c>
    </row>
    <row r="85" spans="1:5">
      <c r="A85" s="80" t="s">
        <v>77</v>
      </c>
      <c r="B85" t="s">
        <v>78</v>
      </c>
      <c r="C85" t="s">
        <v>408</v>
      </c>
      <c r="D85" s="81">
        <v>2500000</v>
      </c>
      <c r="E85" s="69">
        <f t="shared" si="1"/>
        <v>250</v>
      </c>
    </row>
    <row r="86" spans="1:5">
      <c r="A86" s="80" t="s">
        <v>79</v>
      </c>
      <c r="B86" t="s">
        <v>80</v>
      </c>
      <c r="C86" t="s">
        <v>408</v>
      </c>
      <c r="D86" s="81">
        <v>3100000</v>
      </c>
      <c r="E86" s="69">
        <f t="shared" si="1"/>
        <v>310</v>
      </c>
    </row>
    <row r="87" spans="1:5">
      <c r="A87" s="80" t="s">
        <v>81</v>
      </c>
      <c r="B87" t="s">
        <v>361</v>
      </c>
      <c r="C87" t="s">
        <v>406</v>
      </c>
      <c r="D87" s="81">
        <v>2297461.6</v>
      </c>
      <c r="E87" s="69">
        <f t="shared" si="1"/>
        <v>230</v>
      </c>
    </row>
    <row r="88" spans="1:5">
      <c r="A88" s="80" t="s">
        <v>82</v>
      </c>
      <c r="B88" t="s">
        <v>83</v>
      </c>
      <c r="C88" t="s">
        <v>407</v>
      </c>
      <c r="D88" s="81">
        <v>114600</v>
      </c>
      <c r="E88" s="69">
        <f t="shared" si="1"/>
        <v>11</v>
      </c>
    </row>
    <row r="89" spans="1:5">
      <c r="A89" s="80" t="s">
        <v>84</v>
      </c>
      <c r="B89" t="s">
        <v>85</v>
      </c>
      <c r="C89" t="s">
        <v>408</v>
      </c>
      <c r="D89" s="81">
        <v>114600</v>
      </c>
      <c r="E89" s="69">
        <f t="shared" si="1"/>
        <v>11</v>
      </c>
    </row>
    <row r="90" spans="1:5">
      <c r="A90" s="80" t="s">
        <v>86</v>
      </c>
      <c r="B90" t="s">
        <v>87</v>
      </c>
      <c r="C90" t="s">
        <v>407</v>
      </c>
      <c r="D90" s="81">
        <v>20000</v>
      </c>
      <c r="E90" s="69">
        <f t="shared" si="1"/>
        <v>2</v>
      </c>
    </row>
    <row r="91" spans="1:5">
      <c r="A91" s="80" t="s">
        <v>88</v>
      </c>
      <c r="B91" t="s">
        <v>89</v>
      </c>
      <c r="C91" t="s">
        <v>408</v>
      </c>
      <c r="D91" s="81">
        <v>20000</v>
      </c>
      <c r="E91" s="69">
        <f t="shared" si="1"/>
        <v>2</v>
      </c>
    </row>
    <row r="92" spans="1:5">
      <c r="A92" s="80" t="s">
        <v>90</v>
      </c>
      <c r="B92" t="s">
        <v>91</v>
      </c>
      <c r="C92" t="s">
        <v>407</v>
      </c>
      <c r="D92" s="81">
        <v>2162861.6</v>
      </c>
      <c r="E92" s="69">
        <f t="shared" si="1"/>
        <v>216</v>
      </c>
    </row>
    <row r="93" spans="1:5">
      <c r="A93" s="80" t="s">
        <v>92</v>
      </c>
      <c r="B93" t="s">
        <v>93</v>
      </c>
      <c r="C93" t="s">
        <v>408</v>
      </c>
      <c r="D93" s="81">
        <v>2162861.6</v>
      </c>
      <c r="E93" s="69">
        <f t="shared" si="1"/>
        <v>216</v>
      </c>
    </row>
    <row r="94" spans="1:5">
      <c r="A94" s="80" t="s">
        <v>94</v>
      </c>
      <c r="B94" t="s">
        <v>362</v>
      </c>
      <c r="C94" t="s">
        <v>406</v>
      </c>
      <c r="D94" s="81">
        <v>14125305.6</v>
      </c>
      <c r="E94" s="69">
        <f t="shared" si="1"/>
        <v>1413</v>
      </c>
    </row>
    <row r="95" spans="1:5">
      <c r="A95" s="80" t="s">
        <v>95</v>
      </c>
      <c r="B95" t="s">
        <v>96</v>
      </c>
      <c r="C95" t="s">
        <v>407</v>
      </c>
      <c r="D95" s="81">
        <v>3317818.1999999997</v>
      </c>
      <c r="E95" s="69">
        <f t="shared" si="1"/>
        <v>332</v>
      </c>
    </row>
    <row r="96" spans="1:5">
      <c r="A96" s="80" t="s">
        <v>97</v>
      </c>
      <c r="B96" t="s">
        <v>98</v>
      </c>
      <c r="C96" t="s">
        <v>408</v>
      </c>
      <c r="D96" s="81">
        <v>3290018.1999999997</v>
      </c>
      <c r="E96" s="69">
        <f t="shared" si="1"/>
        <v>329</v>
      </c>
    </row>
    <row r="97" spans="1:5">
      <c r="A97" s="80" t="s">
        <v>99</v>
      </c>
      <c r="B97" t="s">
        <v>100</v>
      </c>
      <c r="C97" t="s">
        <v>408</v>
      </c>
      <c r="D97" s="81">
        <v>27799.999999999996</v>
      </c>
      <c r="E97" s="69">
        <f t="shared" si="1"/>
        <v>3</v>
      </c>
    </row>
    <row r="98" spans="1:5">
      <c r="A98" s="80" t="s">
        <v>101</v>
      </c>
      <c r="B98" t="s">
        <v>102</v>
      </c>
      <c r="C98" t="s">
        <v>407</v>
      </c>
      <c r="D98" s="81">
        <v>50000</v>
      </c>
      <c r="E98" s="69">
        <f t="shared" si="1"/>
        <v>5</v>
      </c>
    </row>
    <row r="99" spans="1:5">
      <c r="A99" s="80" t="s">
        <v>103</v>
      </c>
      <c r="B99" t="s">
        <v>104</v>
      </c>
      <c r="C99" t="s">
        <v>408</v>
      </c>
      <c r="D99" s="81">
        <v>50000</v>
      </c>
      <c r="E99" s="69">
        <f t="shared" si="1"/>
        <v>5</v>
      </c>
    </row>
    <row r="100" spans="1:5">
      <c r="A100" s="80" t="s">
        <v>105</v>
      </c>
      <c r="B100" t="s">
        <v>106</v>
      </c>
      <c r="C100" t="s">
        <v>407</v>
      </c>
      <c r="D100" s="81">
        <v>655570.6</v>
      </c>
      <c r="E100" s="69">
        <f t="shared" si="1"/>
        <v>66</v>
      </c>
    </row>
    <row r="101" spans="1:5">
      <c r="A101" s="80" t="s">
        <v>107</v>
      </c>
      <c r="B101" t="s">
        <v>108</v>
      </c>
      <c r="C101" t="s">
        <v>408</v>
      </c>
      <c r="D101" s="81">
        <v>644398.6</v>
      </c>
      <c r="E101" s="69">
        <f t="shared" si="1"/>
        <v>64</v>
      </c>
    </row>
    <row r="102" spans="1:5">
      <c r="A102" s="80" t="s">
        <v>109</v>
      </c>
      <c r="B102" t="s">
        <v>110</v>
      </c>
      <c r="C102" t="s">
        <v>408</v>
      </c>
      <c r="D102" s="81">
        <v>11172</v>
      </c>
      <c r="E102" s="69">
        <f t="shared" si="1"/>
        <v>1</v>
      </c>
    </row>
    <row r="103" spans="1:5">
      <c r="A103" s="80" t="s">
        <v>111</v>
      </c>
      <c r="B103" t="s">
        <v>112</v>
      </c>
      <c r="C103" t="s">
        <v>407</v>
      </c>
      <c r="D103" s="81">
        <v>244100</v>
      </c>
      <c r="E103" s="69">
        <f t="shared" si="1"/>
        <v>24</v>
      </c>
    </row>
    <row r="104" spans="1:5">
      <c r="A104" s="80" t="s">
        <v>113</v>
      </c>
      <c r="B104" t="s">
        <v>114</v>
      </c>
      <c r="C104" t="s">
        <v>408</v>
      </c>
      <c r="D104" s="81">
        <v>0</v>
      </c>
      <c r="E104" s="69">
        <f t="shared" si="1"/>
        <v>0</v>
      </c>
    </row>
    <row r="105" spans="1:5">
      <c r="A105" s="80" t="s">
        <v>115</v>
      </c>
      <c r="B105" t="s">
        <v>116</v>
      </c>
      <c r="C105" t="s">
        <v>408</v>
      </c>
      <c r="D105" s="81">
        <v>244100</v>
      </c>
      <c r="E105" s="69">
        <f t="shared" si="1"/>
        <v>24</v>
      </c>
    </row>
    <row r="106" spans="1:5">
      <c r="A106" s="80" t="s">
        <v>117</v>
      </c>
      <c r="B106" t="s">
        <v>118</v>
      </c>
      <c r="C106" t="s">
        <v>407</v>
      </c>
      <c r="D106" s="81">
        <v>1569374</v>
      </c>
      <c r="E106" s="69">
        <f t="shared" si="1"/>
        <v>157</v>
      </c>
    </row>
    <row r="107" spans="1:5">
      <c r="A107" s="80" t="s">
        <v>119</v>
      </c>
      <c r="B107" t="s">
        <v>120</v>
      </c>
      <c r="C107" t="s">
        <v>408</v>
      </c>
      <c r="D107" s="81">
        <v>56000</v>
      </c>
      <c r="E107" s="69">
        <f t="shared" si="1"/>
        <v>6</v>
      </c>
    </row>
    <row r="108" spans="1:5">
      <c r="A108" s="80" t="s">
        <v>121</v>
      </c>
      <c r="B108" t="s">
        <v>122</v>
      </c>
      <c r="C108" t="s">
        <v>408</v>
      </c>
      <c r="D108" s="81">
        <v>313700</v>
      </c>
      <c r="E108" s="69">
        <f t="shared" si="1"/>
        <v>31</v>
      </c>
    </row>
    <row r="109" spans="1:5">
      <c r="A109" s="80" t="s">
        <v>123</v>
      </c>
      <c r="B109" t="s">
        <v>124</v>
      </c>
      <c r="C109" t="s">
        <v>408</v>
      </c>
      <c r="D109" s="81">
        <v>523800</v>
      </c>
      <c r="E109" s="69">
        <f t="shared" si="1"/>
        <v>52</v>
      </c>
    </row>
    <row r="110" spans="1:5">
      <c r="A110" s="80" t="s">
        <v>125</v>
      </c>
      <c r="B110" t="s">
        <v>126</v>
      </c>
      <c r="C110" t="s">
        <v>408</v>
      </c>
      <c r="D110" s="81">
        <v>400000</v>
      </c>
      <c r="E110" s="69">
        <f t="shared" si="1"/>
        <v>40</v>
      </c>
    </row>
    <row r="111" spans="1:5">
      <c r="A111" s="80" t="s">
        <v>127</v>
      </c>
      <c r="B111" t="s">
        <v>128</v>
      </c>
      <c r="C111" t="s">
        <v>408</v>
      </c>
      <c r="D111" s="81">
        <v>275874</v>
      </c>
      <c r="E111" s="69">
        <f t="shared" si="1"/>
        <v>28</v>
      </c>
    </row>
    <row r="112" spans="1:5">
      <c r="A112" s="80" t="s">
        <v>129</v>
      </c>
      <c r="B112" t="s">
        <v>130</v>
      </c>
      <c r="C112" t="s">
        <v>407</v>
      </c>
      <c r="D112" s="81">
        <v>1238200</v>
      </c>
      <c r="E112" s="69">
        <f t="shared" si="1"/>
        <v>124</v>
      </c>
    </row>
    <row r="113" spans="1:5">
      <c r="A113" s="80" t="s">
        <v>131</v>
      </c>
      <c r="B113" t="s">
        <v>132</v>
      </c>
      <c r="C113" t="s">
        <v>408</v>
      </c>
      <c r="D113" s="81">
        <v>1238200</v>
      </c>
      <c r="E113" s="69">
        <f t="shared" si="1"/>
        <v>124</v>
      </c>
    </row>
    <row r="114" spans="1:5">
      <c r="A114" s="80" t="s">
        <v>133</v>
      </c>
      <c r="B114" t="s">
        <v>134</v>
      </c>
      <c r="C114" t="s">
        <v>407</v>
      </c>
      <c r="D114" s="81">
        <v>1076600</v>
      </c>
      <c r="E114" s="69">
        <f t="shared" si="1"/>
        <v>108</v>
      </c>
    </row>
    <row r="115" spans="1:5">
      <c r="A115" s="80" t="s">
        <v>135</v>
      </c>
      <c r="B115" t="s">
        <v>136</v>
      </c>
      <c r="C115" t="s">
        <v>408</v>
      </c>
      <c r="D115" s="81">
        <v>68600</v>
      </c>
      <c r="E115" s="69">
        <f t="shared" si="1"/>
        <v>7</v>
      </c>
    </row>
    <row r="116" spans="1:5">
      <c r="A116" s="80" t="s">
        <v>137</v>
      </c>
      <c r="B116" t="s">
        <v>138</v>
      </c>
      <c r="C116" t="s">
        <v>408</v>
      </c>
      <c r="D116" s="81">
        <v>1008000</v>
      </c>
      <c r="E116" s="69">
        <f t="shared" si="1"/>
        <v>101</v>
      </c>
    </row>
    <row r="117" spans="1:5">
      <c r="A117" s="80" t="s">
        <v>139</v>
      </c>
      <c r="B117" t="s">
        <v>140</v>
      </c>
      <c r="C117" t="s">
        <v>407</v>
      </c>
      <c r="D117" s="81">
        <v>709700</v>
      </c>
      <c r="E117" s="69">
        <f t="shared" si="1"/>
        <v>71</v>
      </c>
    </row>
    <row r="118" spans="1:5">
      <c r="A118" s="80" t="s">
        <v>141</v>
      </c>
      <c r="B118" t="s">
        <v>142</v>
      </c>
      <c r="C118" t="s">
        <v>408</v>
      </c>
      <c r="D118" s="81">
        <v>80000</v>
      </c>
      <c r="E118" s="69">
        <f t="shared" si="1"/>
        <v>8</v>
      </c>
    </row>
    <row r="119" spans="1:5">
      <c r="A119" s="80" t="s">
        <v>143</v>
      </c>
      <c r="B119" t="s">
        <v>144</v>
      </c>
      <c r="C119" t="s">
        <v>408</v>
      </c>
      <c r="D119" s="81">
        <v>629700</v>
      </c>
      <c r="E119" s="69">
        <f t="shared" si="1"/>
        <v>63</v>
      </c>
    </row>
    <row r="120" spans="1:5">
      <c r="A120" s="80" t="s">
        <v>145</v>
      </c>
      <c r="B120" t="s">
        <v>146</v>
      </c>
      <c r="C120" t="s">
        <v>407</v>
      </c>
      <c r="D120" s="81">
        <v>130000</v>
      </c>
      <c r="E120" s="69">
        <f t="shared" si="1"/>
        <v>13</v>
      </c>
    </row>
    <row r="121" spans="1:5">
      <c r="A121" s="80" t="s">
        <v>147</v>
      </c>
      <c r="B121" t="s">
        <v>148</v>
      </c>
      <c r="C121" t="s">
        <v>408</v>
      </c>
      <c r="D121" s="81">
        <v>80000</v>
      </c>
      <c r="E121" s="69">
        <f t="shared" si="1"/>
        <v>8</v>
      </c>
    </row>
    <row r="122" spans="1:5">
      <c r="A122" s="80" t="s">
        <v>149</v>
      </c>
      <c r="B122" t="s">
        <v>150</v>
      </c>
      <c r="C122" t="s">
        <v>408</v>
      </c>
      <c r="D122" s="81">
        <v>50000</v>
      </c>
      <c r="E122" s="69">
        <f t="shared" si="1"/>
        <v>5</v>
      </c>
    </row>
    <row r="123" spans="1:5">
      <c r="A123" s="80" t="s">
        <v>151</v>
      </c>
      <c r="B123" t="s">
        <v>152</v>
      </c>
      <c r="C123" t="s">
        <v>407</v>
      </c>
      <c r="D123" s="81">
        <v>1574190</v>
      </c>
      <c r="E123" s="69">
        <f t="shared" si="1"/>
        <v>157</v>
      </c>
    </row>
    <row r="124" spans="1:5">
      <c r="A124" s="80" t="s">
        <v>153</v>
      </c>
      <c r="B124" t="s">
        <v>154</v>
      </c>
      <c r="C124" t="s">
        <v>408</v>
      </c>
      <c r="D124" s="81">
        <v>344190</v>
      </c>
      <c r="E124" s="69">
        <f t="shared" si="1"/>
        <v>34</v>
      </c>
    </row>
    <row r="125" spans="1:5">
      <c r="A125" s="80" t="s">
        <v>155</v>
      </c>
      <c r="B125" t="s">
        <v>156</v>
      </c>
      <c r="C125" t="s">
        <v>408</v>
      </c>
      <c r="D125" s="81">
        <v>1230000</v>
      </c>
      <c r="E125" s="69">
        <f t="shared" si="1"/>
        <v>123</v>
      </c>
    </row>
    <row r="126" spans="1:5">
      <c r="A126" s="80" t="s">
        <v>157</v>
      </c>
      <c r="B126" t="s">
        <v>158</v>
      </c>
      <c r="C126" t="s">
        <v>407</v>
      </c>
      <c r="D126" s="81">
        <v>150000</v>
      </c>
      <c r="E126" s="69">
        <f t="shared" si="1"/>
        <v>15</v>
      </c>
    </row>
    <row r="127" spans="1:5">
      <c r="A127" s="80" t="s">
        <v>159</v>
      </c>
      <c r="B127" t="s">
        <v>160</v>
      </c>
      <c r="C127" t="s">
        <v>408</v>
      </c>
      <c r="D127" s="81">
        <v>150000</v>
      </c>
      <c r="E127" s="69">
        <f t="shared" si="1"/>
        <v>15</v>
      </c>
    </row>
    <row r="128" spans="1:5">
      <c r="A128" s="80" t="s">
        <v>161</v>
      </c>
      <c r="B128" t="s">
        <v>162</v>
      </c>
      <c r="C128" t="s">
        <v>407</v>
      </c>
      <c r="D128" s="81">
        <v>446599.99999999994</v>
      </c>
      <c r="E128" s="69">
        <f t="shared" si="1"/>
        <v>45</v>
      </c>
    </row>
    <row r="129" spans="1:5">
      <c r="A129" s="80" t="s">
        <v>163</v>
      </c>
      <c r="B129" t="s">
        <v>164</v>
      </c>
      <c r="C129" t="s">
        <v>408</v>
      </c>
      <c r="D129" s="81">
        <v>446599.99999999994</v>
      </c>
      <c r="E129" s="69">
        <f t="shared" si="1"/>
        <v>45</v>
      </c>
    </row>
    <row r="130" spans="1:5">
      <c r="A130" s="80" t="s">
        <v>165</v>
      </c>
      <c r="B130" t="s">
        <v>166</v>
      </c>
      <c r="C130" t="s">
        <v>407</v>
      </c>
      <c r="D130" s="81">
        <v>41000</v>
      </c>
      <c r="E130" s="69">
        <f t="shared" ref="E130:E193" si="2">ROUND(D130/10000,0)</f>
        <v>4</v>
      </c>
    </row>
    <row r="131" spans="1:5">
      <c r="A131" s="80" t="s">
        <v>167</v>
      </c>
      <c r="B131" t="s">
        <v>168</v>
      </c>
      <c r="C131" t="s">
        <v>408</v>
      </c>
      <c r="D131" s="81">
        <v>41000</v>
      </c>
      <c r="E131" s="69">
        <f t="shared" si="2"/>
        <v>4</v>
      </c>
    </row>
    <row r="132" spans="1:5">
      <c r="A132" s="80" t="s">
        <v>169</v>
      </c>
      <c r="B132" t="s">
        <v>170</v>
      </c>
      <c r="C132" t="s">
        <v>407</v>
      </c>
      <c r="D132" s="81">
        <v>1304000</v>
      </c>
      <c r="E132" s="69">
        <f t="shared" si="2"/>
        <v>130</v>
      </c>
    </row>
    <row r="133" spans="1:5">
      <c r="A133" s="80" t="s">
        <v>171</v>
      </c>
      <c r="B133" t="s">
        <v>172</v>
      </c>
      <c r="C133" t="s">
        <v>408</v>
      </c>
      <c r="D133" s="81">
        <v>1304000</v>
      </c>
      <c r="E133" s="69">
        <f t="shared" si="2"/>
        <v>130</v>
      </c>
    </row>
    <row r="134" spans="1:5">
      <c r="A134" s="80" t="s">
        <v>173</v>
      </c>
      <c r="B134" t="s">
        <v>174</v>
      </c>
      <c r="C134" t="s">
        <v>407</v>
      </c>
      <c r="D134" s="81">
        <v>1618152.7999999998</v>
      </c>
      <c r="E134" s="69">
        <f t="shared" si="2"/>
        <v>162</v>
      </c>
    </row>
    <row r="135" spans="1:5">
      <c r="A135" s="80" t="s">
        <v>175</v>
      </c>
      <c r="B135" t="s">
        <v>176</v>
      </c>
      <c r="C135" t="s">
        <v>408</v>
      </c>
      <c r="D135" s="81">
        <v>762317.89999999991</v>
      </c>
      <c r="E135" s="69">
        <f t="shared" si="2"/>
        <v>76</v>
      </c>
    </row>
    <row r="136" spans="1:5">
      <c r="A136" s="80" t="s">
        <v>177</v>
      </c>
      <c r="B136" t="s">
        <v>178</v>
      </c>
      <c r="C136" t="s">
        <v>408</v>
      </c>
      <c r="D136" s="81">
        <v>417697.39999999997</v>
      </c>
      <c r="E136" s="69">
        <f t="shared" si="2"/>
        <v>42</v>
      </c>
    </row>
    <row r="137" spans="1:5">
      <c r="A137" s="80" t="s">
        <v>179</v>
      </c>
      <c r="B137" t="s">
        <v>180</v>
      </c>
      <c r="C137" t="s">
        <v>408</v>
      </c>
      <c r="D137" s="81">
        <v>438137.5</v>
      </c>
      <c r="E137" s="69">
        <f t="shared" si="2"/>
        <v>44</v>
      </c>
    </row>
    <row r="138" spans="1:5">
      <c r="A138" s="80" t="s">
        <v>181</v>
      </c>
      <c r="B138" t="s">
        <v>364</v>
      </c>
      <c r="C138" t="s">
        <v>406</v>
      </c>
      <c r="D138" s="81">
        <v>26947237.100000001</v>
      </c>
      <c r="E138" s="69">
        <f t="shared" si="2"/>
        <v>2695</v>
      </c>
    </row>
    <row r="139" spans="1:5">
      <c r="A139" s="80" t="s">
        <v>182</v>
      </c>
      <c r="B139" t="s">
        <v>183</v>
      </c>
      <c r="C139" t="s">
        <v>407</v>
      </c>
      <c r="D139" s="81">
        <v>3698843.7</v>
      </c>
      <c r="E139" s="69">
        <f t="shared" si="2"/>
        <v>370</v>
      </c>
    </row>
    <row r="140" spans="1:5">
      <c r="A140" s="80" t="s">
        <v>184</v>
      </c>
      <c r="B140" t="s">
        <v>185</v>
      </c>
      <c r="C140" t="s">
        <v>408</v>
      </c>
      <c r="D140" s="81">
        <v>3698843.7</v>
      </c>
      <c r="E140" s="69">
        <f t="shared" si="2"/>
        <v>370</v>
      </c>
    </row>
    <row r="141" spans="1:5">
      <c r="A141" s="80" t="s">
        <v>186</v>
      </c>
      <c r="B141" t="s">
        <v>187</v>
      </c>
      <c r="C141" t="s">
        <v>407</v>
      </c>
      <c r="D141" s="81">
        <v>11884278.9</v>
      </c>
      <c r="E141" s="69">
        <f t="shared" si="2"/>
        <v>1188</v>
      </c>
    </row>
    <row r="142" spans="1:5">
      <c r="A142" s="80" t="s">
        <v>188</v>
      </c>
      <c r="B142" t="s">
        <v>189</v>
      </c>
      <c r="C142" t="s">
        <v>408</v>
      </c>
      <c r="D142" s="81">
        <v>11469428.9</v>
      </c>
      <c r="E142" s="69">
        <f t="shared" si="2"/>
        <v>1147</v>
      </c>
    </row>
    <row r="143" spans="1:5">
      <c r="A143" s="80" t="s">
        <v>190</v>
      </c>
      <c r="B143" t="s">
        <v>191</v>
      </c>
      <c r="C143" t="s">
        <v>408</v>
      </c>
      <c r="D143" s="81">
        <v>414850</v>
      </c>
      <c r="E143" s="69">
        <f t="shared" si="2"/>
        <v>41</v>
      </c>
    </row>
    <row r="144" spans="1:5">
      <c r="A144" s="80" t="s">
        <v>192</v>
      </c>
      <c r="B144" t="s">
        <v>193</v>
      </c>
      <c r="C144" t="s">
        <v>407</v>
      </c>
      <c r="D144" s="81">
        <v>362974</v>
      </c>
      <c r="E144" s="69">
        <f t="shared" si="2"/>
        <v>36</v>
      </c>
    </row>
    <row r="145" spans="1:5">
      <c r="A145" s="80" t="s">
        <v>194</v>
      </c>
      <c r="B145" t="s">
        <v>195</v>
      </c>
      <c r="C145" t="s">
        <v>408</v>
      </c>
      <c r="D145" s="81">
        <v>362974</v>
      </c>
      <c r="E145" s="69">
        <f t="shared" si="2"/>
        <v>36</v>
      </c>
    </row>
    <row r="146" spans="1:5">
      <c r="A146" s="80" t="s">
        <v>196</v>
      </c>
      <c r="B146" t="s">
        <v>197</v>
      </c>
      <c r="C146" t="s">
        <v>407</v>
      </c>
      <c r="D146" s="81">
        <v>1062800</v>
      </c>
      <c r="E146" s="69">
        <f t="shared" si="2"/>
        <v>106</v>
      </c>
    </row>
    <row r="147" spans="1:5">
      <c r="A147" s="80" t="s">
        <v>198</v>
      </c>
      <c r="B147" t="s">
        <v>199</v>
      </c>
      <c r="C147" t="s">
        <v>408</v>
      </c>
      <c r="D147" s="81">
        <v>1062800</v>
      </c>
      <c r="E147" s="69">
        <f t="shared" si="2"/>
        <v>106</v>
      </c>
    </row>
    <row r="148" spans="1:5">
      <c r="A148" s="80" t="s">
        <v>200</v>
      </c>
      <c r="B148" t="s">
        <v>201</v>
      </c>
      <c r="C148" t="s">
        <v>407</v>
      </c>
      <c r="D148" s="81">
        <v>3195790</v>
      </c>
      <c r="E148" s="69">
        <f t="shared" si="2"/>
        <v>320</v>
      </c>
    </row>
    <row r="149" spans="1:5">
      <c r="A149" s="80" t="s">
        <v>202</v>
      </c>
      <c r="B149" t="s">
        <v>203</v>
      </c>
      <c r="C149" t="s">
        <v>408</v>
      </c>
      <c r="D149" s="81">
        <v>3195790</v>
      </c>
      <c r="E149" s="69">
        <f t="shared" si="2"/>
        <v>320</v>
      </c>
    </row>
    <row r="150" spans="1:5">
      <c r="A150" s="80" t="s">
        <v>204</v>
      </c>
      <c r="B150" t="s">
        <v>205</v>
      </c>
      <c r="C150" t="s">
        <v>407</v>
      </c>
      <c r="D150" s="81">
        <v>334000</v>
      </c>
      <c r="E150" s="69">
        <f t="shared" si="2"/>
        <v>33</v>
      </c>
    </row>
    <row r="151" spans="1:5">
      <c r="A151" s="80" t="s">
        <v>206</v>
      </c>
      <c r="B151" t="s">
        <v>207</v>
      </c>
      <c r="C151" t="s">
        <v>408</v>
      </c>
      <c r="D151" s="81">
        <v>104000</v>
      </c>
      <c r="E151" s="69">
        <f t="shared" si="2"/>
        <v>10</v>
      </c>
    </row>
    <row r="152" spans="1:5">
      <c r="A152" s="80" t="s">
        <v>208</v>
      </c>
      <c r="B152" t="s">
        <v>209</v>
      </c>
      <c r="C152" t="s">
        <v>408</v>
      </c>
      <c r="D152" s="81">
        <v>230000</v>
      </c>
      <c r="E152" s="69">
        <f t="shared" si="2"/>
        <v>23</v>
      </c>
    </row>
    <row r="153" spans="1:5">
      <c r="A153" s="80" t="s">
        <v>210</v>
      </c>
      <c r="B153" t="s">
        <v>211</v>
      </c>
      <c r="C153" t="s">
        <v>407</v>
      </c>
      <c r="D153" s="81">
        <v>6388550.5</v>
      </c>
      <c r="E153" s="69">
        <f t="shared" si="2"/>
        <v>639</v>
      </c>
    </row>
    <row r="154" spans="1:5">
      <c r="A154" s="80" t="s">
        <v>212</v>
      </c>
      <c r="B154" t="s">
        <v>213</v>
      </c>
      <c r="C154" t="s">
        <v>408</v>
      </c>
      <c r="D154" s="81">
        <v>769571.99999999988</v>
      </c>
      <c r="E154" s="69">
        <f t="shared" si="2"/>
        <v>77</v>
      </c>
    </row>
    <row r="155" spans="1:5">
      <c r="A155" s="80" t="s">
        <v>214</v>
      </c>
      <c r="B155" t="s">
        <v>215</v>
      </c>
      <c r="C155" t="s">
        <v>408</v>
      </c>
      <c r="D155" s="81">
        <v>3556507.0999999996</v>
      </c>
      <c r="E155" s="69">
        <f t="shared" si="2"/>
        <v>356</v>
      </c>
    </row>
    <row r="156" spans="1:5">
      <c r="A156" s="80" t="s">
        <v>216</v>
      </c>
      <c r="B156" t="s">
        <v>217</v>
      </c>
      <c r="C156" t="s">
        <v>408</v>
      </c>
      <c r="D156" s="81">
        <v>648129.10000000009</v>
      </c>
      <c r="E156" s="69">
        <f t="shared" si="2"/>
        <v>65</v>
      </c>
    </row>
    <row r="157" spans="1:5">
      <c r="A157" s="80" t="s">
        <v>218</v>
      </c>
      <c r="B157" t="s">
        <v>219</v>
      </c>
      <c r="C157" t="s">
        <v>408</v>
      </c>
      <c r="D157" s="81">
        <v>1414342.3</v>
      </c>
      <c r="E157" s="69">
        <f t="shared" si="2"/>
        <v>141</v>
      </c>
    </row>
    <row r="158" spans="1:5">
      <c r="A158" s="80" t="s">
        <v>220</v>
      </c>
      <c r="B158" t="s">
        <v>221</v>
      </c>
      <c r="C158" t="s">
        <v>407</v>
      </c>
      <c r="D158" s="81">
        <v>20000</v>
      </c>
      <c r="E158" s="69">
        <f t="shared" si="2"/>
        <v>2</v>
      </c>
    </row>
    <row r="159" spans="1:5">
      <c r="A159" s="80" t="s">
        <v>222</v>
      </c>
      <c r="B159" t="s">
        <v>223</v>
      </c>
      <c r="C159" t="s">
        <v>408</v>
      </c>
      <c r="D159" s="81">
        <v>20000</v>
      </c>
      <c r="E159" s="69">
        <f t="shared" si="2"/>
        <v>2</v>
      </c>
    </row>
    <row r="160" spans="1:5">
      <c r="A160" s="80" t="s">
        <v>224</v>
      </c>
      <c r="B160" t="s">
        <v>365</v>
      </c>
      <c r="C160" t="s">
        <v>406</v>
      </c>
      <c r="D160" s="81">
        <v>150000</v>
      </c>
      <c r="E160" s="69">
        <f t="shared" si="2"/>
        <v>15</v>
      </c>
    </row>
    <row r="161" spans="1:5">
      <c r="A161" s="80" t="s">
        <v>225</v>
      </c>
      <c r="B161" t="s">
        <v>226</v>
      </c>
      <c r="C161" t="s">
        <v>407</v>
      </c>
      <c r="D161" s="81">
        <v>100000</v>
      </c>
      <c r="E161" s="69">
        <f t="shared" si="2"/>
        <v>10</v>
      </c>
    </row>
    <row r="162" spans="1:5">
      <c r="A162" s="80" t="s">
        <v>227</v>
      </c>
      <c r="B162" t="s">
        <v>228</v>
      </c>
      <c r="C162" t="s">
        <v>408</v>
      </c>
      <c r="D162" s="81">
        <v>100000</v>
      </c>
      <c r="E162" s="69">
        <f t="shared" si="2"/>
        <v>10</v>
      </c>
    </row>
    <row r="163" spans="1:5">
      <c r="A163" s="80" t="s">
        <v>229</v>
      </c>
      <c r="B163" t="s">
        <v>230</v>
      </c>
      <c r="C163" t="s">
        <v>407</v>
      </c>
      <c r="D163" s="81">
        <v>50000</v>
      </c>
      <c r="E163" s="69">
        <f t="shared" si="2"/>
        <v>5</v>
      </c>
    </row>
    <row r="164" spans="1:5">
      <c r="A164" s="80" t="s">
        <v>231</v>
      </c>
      <c r="B164" t="s">
        <v>232</v>
      </c>
      <c r="C164" t="s">
        <v>408</v>
      </c>
      <c r="D164" s="81">
        <v>50000</v>
      </c>
      <c r="E164" s="69">
        <f t="shared" si="2"/>
        <v>5</v>
      </c>
    </row>
    <row r="165" spans="1:5">
      <c r="A165" s="80" t="s">
        <v>233</v>
      </c>
      <c r="B165" t="s">
        <v>371</v>
      </c>
      <c r="C165" t="s">
        <v>406</v>
      </c>
      <c r="D165" s="81">
        <v>18065597.5</v>
      </c>
      <c r="E165" s="69">
        <f t="shared" si="2"/>
        <v>1807</v>
      </c>
    </row>
    <row r="166" spans="1:5">
      <c r="A166" s="80" t="s">
        <v>234</v>
      </c>
      <c r="B166" t="s">
        <v>235</v>
      </c>
      <c r="C166" t="s">
        <v>407</v>
      </c>
      <c r="D166" s="81">
        <v>17845597.5</v>
      </c>
      <c r="E166" s="69">
        <f t="shared" si="2"/>
        <v>1785</v>
      </c>
    </row>
    <row r="167" spans="1:5">
      <c r="A167" s="80" t="s">
        <v>236</v>
      </c>
      <c r="B167" t="s">
        <v>237</v>
      </c>
      <c r="C167" t="s">
        <v>408</v>
      </c>
      <c r="D167" s="81">
        <v>8476782.3000000007</v>
      </c>
      <c r="E167" s="69">
        <f t="shared" si="2"/>
        <v>848</v>
      </c>
    </row>
    <row r="168" spans="1:5">
      <c r="A168" s="80" t="s">
        <v>238</v>
      </c>
      <c r="B168" t="s">
        <v>239</v>
      </c>
      <c r="C168" t="s">
        <v>408</v>
      </c>
      <c r="D168" s="81">
        <f>9368815.2+1000000</f>
        <v>10368815.199999999</v>
      </c>
      <c r="E168" s="69">
        <f t="shared" si="2"/>
        <v>1037</v>
      </c>
    </row>
    <row r="169" spans="1:5">
      <c r="A169" s="80" t="s">
        <v>240</v>
      </c>
      <c r="B169" t="s">
        <v>241</v>
      </c>
      <c r="C169" t="s">
        <v>407</v>
      </c>
      <c r="D169" s="81">
        <v>220000</v>
      </c>
      <c r="E169" s="69">
        <f t="shared" si="2"/>
        <v>22</v>
      </c>
    </row>
    <row r="170" spans="1:5">
      <c r="A170" s="80" t="s">
        <v>242</v>
      </c>
      <c r="B170" t="s">
        <v>241</v>
      </c>
      <c r="C170" t="s">
        <v>408</v>
      </c>
      <c r="D170" s="81">
        <v>220000</v>
      </c>
      <c r="E170" s="69">
        <f t="shared" si="2"/>
        <v>22</v>
      </c>
    </row>
    <row r="171" spans="1:5">
      <c r="A171" s="80" t="s">
        <v>243</v>
      </c>
      <c r="B171" t="s">
        <v>372</v>
      </c>
      <c r="C171" t="s">
        <v>406</v>
      </c>
      <c r="D171" s="81">
        <v>49698997.099999994</v>
      </c>
      <c r="E171" s="69">
        <f t="shared" si="2"/>
        <v>4970</v>
      </c>
    </row>
    <row r="172" spans="1:5">
      <c r="A172" s="80" t="s">
        <v>244</v>
      </c>
      <c r="B172" t="s">
        <v>245</v>
      </c>
      <c r="C172" t="s">
        <v>407</v>
      </c>
      <c r="D172" s="81">
        <v>40337477.099999994</v>
      </c>
      <c r="E172" s="69">
        <f t="shared" si="2"/>
        <v>4034</v>
      </c>
    </row>
    <row r="173" spans="1:5">
      <c r="A173" s="80" t="s">
        <v>246</v>
      </c>
      <c r="B173" t="s">
        <v>247</v>
      </c>
      <c r="C173" t="s">
        <v>408</v>
      </c>
      <c r="D173" s="81">
        <v>39022684.099999994</v>
      </c>
      <c r="E173" s="69">
        <f t="shared" si="2"/>
        <v>3902</v>
      </c>
    </row>
    <row r="174" spans="1:5">
      <c r="A174" s="80" t="s">
        <v>248</v>
      </c>
      <c r="B174" t="s">
        <v>249</v>
      </c>
      <c r="C174" t="s">
        <v>408</v>
      </c>
      <c r="D174" s="81">
        <v>260000</v>
      </c>
      <c r="E174" s="69">
        <f t="shared" si="2"/>
        <v>26</v>
      </c>
    </row>
    <row r="175" spans="1:5">
      <c r="A175" s="80" t="s">
        <v>250</v>
      </c>
      <c r="B175" t="s">
        <v>251</v>
      </c>
      <c r="C175" t="s">
        <v>408</v>
      </c>
      <c r="D175" s="81">
        <v>80000</v>
      </c>
      <c r="E175" s="69">
        <f t="shared" si="2"/>
        <v>8</v>
      </c>
    </row>
    <row r="176" spans="1:5">
      <c r="A176" s="80" t="s">
        <v>252</v>
      </c>
      <c r="B176" t="s">
        <v>253</v>
      </c>
      <c r="C176" t="s">
        <v>408</v>
      </c>
      <c r="D176" s="81">
        <v>189100</v>
      </c>
      <c r="E176" s="69">
        <f t="shared" si="2"/>
        <v>19</v>
      </c>
    </row>
    <row r="177" spans="1:5">
      <c r="A177" s="80" t="s">
        <v>254</v>
      </c>
      <c r="B177" t="s">
        <v>255</v>
      </c>
      <c r="C177" t="s">
        <v>408</v>
      </c>
      <c r="D177" s="81">
        <v>785693</v>
      </c>
      <c r="E177" s="69">
        <f t="shared" si="2"/>
        <v>79</v>
      </c>
    </row>
    <row r="178" spans="1:5">
      <c r="A178" s="80" t="s">
        <v>256</v>
      </c>
      <c r="B178" t="s">
        <v>257</v>
      </c>
      <c r="C178" t="s">
        <v>407</v>
      </c>
      <c r="D178" s="81">
        <v>355000</v>
      </c>
      <c r="E178" s="69">
        <f t="shared" si="2"/>
        <v>36</v>
      </c>
    </row>
    <row r="179" spans="1:5">
      <c r="A179" s="80" t="s">
        <v>258</v>
      </c>
      <c r="B179" t="s">
        <v>259</v>
      </c>
      <c r="C179" t="s">
        <v>408</v>
      </c>
      <c r="D179" s="81">
        <v>30000</v>
      </c>
      <c r="E179" s="69">
        <f t="shared" si="2"/>
        <v>3</v>
      </c>
    </row>
    <row r="180" spans="1:5">
      <c r="A180" s="80" t="s">
        <v>260</v>
      </c>
      <c r="B180" t="s">
        <v>261</v>
      </c>
      <c r="C180" t="s">
        <v>408</v>
      </c>
      <c r="D180" s="81">
        <v>200000</v>
      </c>
      <c r="E180" s="69">
        <f t="shared" si="2"/>
        <v>20</v>
      </c>
    </row>
    <row r="181" spans="1:5">
      <c r="A181" s="80" t="s">
        <v>262</v>
      </c>
      <c r="B181" t="s">
        <v>263</v>
      </c>
      <c r="C181" t="s">
        <v>408</v>
      </c>
      <c r="D181" s="81">
        <v>125000</v>
      </c>
      <c r="E181" s="69">
        <f t="shared" si="2"/>
        <v>13</v>
      </c>
    </row>
    <row r="182" spans="1:5">
      <c r="A182" s="80" t="s">
        <v>264</v>
      </c>
      <c r="B182" t="s">
        <v>265</v>
      </c>
      <c r="C182" t="s">
        <v>407</v>
      </c>
      <c r="D182" s="81">
        <v>220000</v>
      </c>
      <c r="E182" s="69">
        <f t="shared" si="2"/>
        <v>22</v>
      </c>
    </row>
    <row r="183" spans="1:5">
      <c r="A183" s="80" t="s">
        <v>266</v>
      </c>
      <c r="B183" t="s">
        <v>267</v>
      </c>
      <c r="C183" t="s">
        <v>408</v>
      </c>
      <c r="D183" s="81">
        <v>70000</v>
      </c>
      <c r="E183" s="69">
        <f t="shared" si="2"/>
        <v>7</v>
      </c>
    </row>
    <row r="184" spans="1:5">
      <c r="A184" s="80" t="s">
        <v>268</v>
      </c>
      <c r="B184" t="s">
        <v>269</v>
      </c>
      <c r="C184" t="s">
        <v>408</v>
      </c>
      <c r="D184" s="81">
        <v>50000</v>
      </c>
      <c r="E184" s="69">
        <f t="shared" si="2"/>
        <v>5</v>
      </c>
    </row>
    <row r="185" spans="1:5">
      <c r="A185" s="80" t="s">
        <v>270</v>
      </c>
      <c r="B185" t="s">
        <v>271</v>
      </c>
      <c r="C185" t="s">
        <v>408</v>
      </c>
      <c r="D185" s="81">
        <v>50000</v>
      </c>
      <c r="E185" s="69">
        <f t="shared" si="2"/>
        <v>5</v>
      </c>
    </row>
    <row r="186" spans="1:5">
      <c r="A186" s="80" t="s">
        <v>272</v>
      </c>
      <c r="B186" t="s">
        <v>273</v>
      </c>
      <c r="C186" t="s">
        <v>408</v>
      </c>
      <c r="D186" s="81">
        <v>50000</v>
      </c>
      <c r="E186" s="69">
        <f t="shared" si="2"/>
        <v>5</v>
      </c>
    </row>
    <row r="187" spans="1:5">
      <c r="A187" s="80" t="s">
        <v>274</v>
      </c>
      <c r="B187" t="s">
        <v>275</v>
      </c>
      <c r="C187" t="s">
        <v>407</v>
      </c>
      <c r="D187" s="81">
        <v>2050000</v>
      </c>
      <c r="E187" s="69">
        <f t="shared" si="2"/>
        <v>205</v>
      </c>
    </row>
    <row r="188" spans="1:5">
      <c r="A188" s="80" t="s">
        <v>276</v>
      </c>
      <c r="B188" t="s">
        <v>277</v>
      </c>
      <c r="C188" t="s">
        <v>408</v>
      </c>
      <c r="D188" s="81">
        <v>2050000</v>
      </c>
      <c r="E188" s="69">
        <f t="shared" si="2"/>
        <v>205</v>
      </c>
    </row>
    <row r="189" spans="1:5">
      <c r="A189" s="80" t="s">
        <v>278</v>
      </c>
      <c r="B189" t="s">
        <v>279</v>
      </c>
      <c r="C189" t="s">
        <v>407</v>
      </c>
      <c r="D189" s="81">
        <v>6651520</v>
      </c>
      <c r="E189" s="69">
        <f t="shared" si="2"/>
        <v>665</v>
      </c>
    </row>
    <row r="190" spans="1:5">
      <c r="A190" s="80" t="s">
        <v>280</v>
      </c>
      <c r="B190" t="s">
        <v>281</v>
      </c>
      <c r="C190" t="s">
        <v>408</v>
      </c>
      <c r="D190" s="81">
        <v>6651520</v>
      </c>
      <c r="E190" s="69">
        <f t="shared" si="2"/>
        <v>665</v>
      </c>
    </row>
    <row r="191" spans="1:5">
      <c r="A191" s="80" t="s">
        <v>282</v>
      </c>
      <c r="B191" t="s">
        <v>283</v>
      </c>
      <c r="C191" t="s">
        <v>407</v>
      </c>
      <c r="D191" s="81">
        <v>85000</v>
      </c>
      <c r="E191" s="69">
        <f t="shared" si="2"/>
        <v>9</v>
      </c>
    </row>
    <row r="192" spans="1:5">
      <c r="A192" s="80" t="s">
        <v>284</v>
      </c>
      <c r="B192" t="s">
        <v>285</v>
      </c>
      <c r="C192" t="s">
        <v>408</v>
      </c>
      <c r="D192" s="81">
        <v>85000</v>
      </c>
      <c r="E192" s="69">
        <f t="shared" si="2"/>
        <v>9</v>
      </c>
    </row>
    <row r="193" spans="1:5">
      <c r="A193" s="80" t="s">
        <v>286</v>
      </c>
      <c r="B193" t="s">
        <v>405</v>
      </c>
      <c r="C193" t="s">
        <v>406</v>
      </c>
      <c r="D193" s="81">
        <v>200000</v>
      </c>
      <c r="E193" s="69">
        <f t="shared" si="2"/>
        <v>20</v>
      </c>
    </row>
    <row r="194" spans="1:5">
      <c r="A194" s="80" t="s">
        <v>287</v>
      </c>
      <c r="B194" t="s">
        <v>288</v>
      </c>
      <c r="C194" t="s">
        <v>407</v>
      </c>
      <c r="D194" s="81">
        <v>200000</v>
      </c>
      <c r="E194" s="69">
        <f t="shared" ref="E194:E214" si="3">ROUND(D194/10000,0)</f>
        <v>20</v>
      </c>
    </row>
    <row r="195" spans="1:5">
      <c r="A195" s="80" t="s">
        <v>289</v>
      </c>
      <c r="B195" t="s">
        <v>290</v>
      </c>
      <c r="C195" t="s">
        <v>408</v>
      </c>
      <c r="D195" s="81">
        <v>200000</v>
      </c>
      <c r="E195" s="69">
        <f t="shared" si="3"/>
        <v>20</v>
      </c>
    </row>
    <row r="196" spans="1:5">
      <c r="A196" s="80" t="s">
        <v>291</v>
      </c>
      <c r="B196" t="s">
        <v>373</v>
      </c>
      <c r="C196" t="s">
        <v>406</v>
      </c>
      <c r="D196" s="81">
        <v>3883855.4000000004</v>
      </c>
      <c r="E196" s="69">
        <f t="shared" si="3"/>
        <v>388</v>
      </c>
    </row>
    <row r="197" spans="1:5">
      <c r="A197" s="80" t="s">
        <v>292</v>
      </c>
      <c r="B197" t="s">
        <v>293</v>
      </c>
      <c r="C197" t="s">
        <v>407</v>
      </c>
      <c r="D197" s="81">
        <v>3883855.4000000004</v>
      </c>
      <c r="E197" s="69">
        <f t="shared" si="3"/>
        <v>388</v>
      </c>
    </row>
    <row r="198" spans="1:5">
      <c r="A198" s="80" t="s">
        <v>294</v>
      </c>
      <c r="B198" t="s">
        <v>295</v>
      </c>
      <c r="C198" t="s">
        <v>408</v>
      </c>
      <c r="D198" s="81">
        <v>3256855.4000000004</v>
      </c>
      <c r="E198" s="69">
        <f t="shared" si="3"/>
        <v>326</v>
      </c>
    </row>
    <row r="199" spans="1:5">
      <c r="A199" s="80" t="s">
        <v>296</v>
      </c>
      <c r="B199" t="s">
        <v>297</v>
      </c>
      <c r="C199" t="s">
        <v>408</v>
      </c>
      <c r="D199" s="81">
        <v>200000</v>
      </c>
      <c r="E199" s="69">
        <f t="shared" si="3"/>
        <v>20</v>
      </c>
    </row>
    <row r="200" spans="1:5">
      <c r="A200" s="80" t="s">
        <v>298</v>
      </c>
      <c r="B200" t="s">
        <v>299</v>
      </c>
      <c r="C200" t="s">
        <v>408</v>
      </c>
      <c r="D200" s="81">
        <v>200000</v>
      </c>
      <c r="E200" s="69">
        <f t="shared" si="3"/>
        <v>20</v>
      </c>
    </row>
    <row r="201" spans="1:5">
      <c r="A201" s="80" t="s">
        <v>300</v>
      </c>
      <c r="B201" t="s">
        <v>301</v>
      </c>
      <c r="C201" t="s">
        <v>408</v>
      </c>
      <c r="D201" s="81">
        <v>10000</v>
      </c>
      <c r="E201" s="69">
        <f t="shared" si="3"/>
        <v>1</v>
      </c>
    </row>
    <row r="202" spans="1:5">
      <c r="A202" s="80" t="s">
        <v>302</v>
      </c>
      <c r="B202" t="s">
        <v>303</v>
      </c>
      <c r="C202" t="s">
        <v>408</v>
      </c>
      <c r="D202" s="81">
        <v>62000</v>
      </c>
      <c r="E202" s="69">
        <f t="shared" si="3"/>
        <v>6</v>
      </c>
    </row>
    <row r="203" spans="1:5">
      <c r="A203" s="80" t="s">
        <v>304</v>
      </c>
      <c r="B203" t="s">
        <v>305</v>
      </c>
      <c r="C203" t="s">
        <v>408</v>
      </c>
      <c r="D203" s="81">
        <v>35000</v>
      </c>
      <c r="E203" s="69">
        <f t="shared" si="3"/>
        <v>4</v>
      </c>
    </row>
    <row r="204" spans="1:5">
      <c r="A204" s="80" t="s">
        <v>306</v>
      </c>
      <c r="B204" t="s">
        <v>307</v>
      </c>
      <c r="C204" t="s">
        <v>408</v>
      </c>
      <c r="D204" s="81">
        <v>0</v>
      </c>
      <c r="E204" s="69">
        <f t="shared" si="3"/>
        <v>0</v>
      </c>
    </row>
    <row r="205" spans="1:5">
      <c r="A205" s="80" t="s">
        <v>308</v>
      </c>
      <c r="B205" t="s">
        <v>309</v>
      </c>
      <c r="C205" t="s">
        <v>408</v>
      </c>
      <c r="D205" s="81">
        <v>60000</v>
      </c>
      <c r="E205" s="69">
        <f t="shared" si="3"/>
        <v>6</v>
      </c>
    </row>
    <row r="206" spans="1:5">
      <c r="A206" s="80" t="s">
        <v>310</v>
      </c>
      <c r="B206" t="s">
        <v>311</v>
      </c>
      <c r="C206" t="s">
        <v>408</v>
      </c>
      <c r="D206" s="81">
        <v>10000</v>
      </c>
      <c r="E206" s="69">
        <f t="shared" si="3"/>
        <v>1</v>
      </c>
    </row>
    <row r="207" spans="1:5">
      <c r="A207" s="80" t="s">
        <v>312</v>
      </c>
      <c r="B207" t="s">
        <v>313</v>
      </c>
      <c r="C207" t="s">
        <v>408</v>
      </c>
      <c r="D207" s="81">
        <v>50000</v>
      </c>
      <c r="E207" s="69">
        <f t="shared" si="3"/>
        <v>5</v>
      </c>
    </row>
    <row r="208" spans="1:5">
      <c r="A208" s="80" t="s">
        <v>314</v>
      </c>
      <c r="B208" t="s">
        <v>374</v>
      </c>
      <c r="C208" t="s">
        <v>406</v>
      </c>
      <c r="D208" s="81">
        <v>14524351.5</v>
      </c>
      <c r="E208" s="69">
        <f t="shared" si="3"/>
        <v>1452</v>
      </c>
    </row>
    <row r="209" spans="1:5">
      <c r="A209" s="80" t="s">
        <v>315</v>
      </c>
      <c r="B209" t="s">
        <v>316</v>
      </c>
      <c r="C209" t="s">
        <v>407</v>
      </c>
      <c r="D209" s="81">
        <v>14524351.5</v>
      </c>
      <c r="E209" s="69">
        <f t="shared" si="3"/>
        <v>1452</v>
      </c>
    </row>
    <row r="210" spans="1:5">
      <c r="A210" s="80" t="s">
        <v>317</v>
      </c>
      <c r="B210" t="s">
        <v>318</v>
      </c>
      <c r="C210" t="s">
        <v>408</v>
      </c>
      <c r="D210" s="81">
        <v>14524351.5</v>
      </c>
      <c r="E210" s="69">
        <f t="shared" si="3"/>
        <v>1452</v>
      </c>
    </row>
    <row r="211" spans="1:5">
      <c r="A211" s="80" t="s">
        <v>319</v>
      </c>
      <c r="B211" t="s">
        <v>375</v>
      </c>
      <c r="C211" t="s">
        <v>406</v>
      </c>
      <c r="D211" s="81">
        <v>4000000</v>
      </c>
      <c r="E211" s="69">
        <f t="shared" si="3"/>
        <v>400</v>
      </c>
    </row>
    <row r="212" spans="1:5">
      <c r="A212" s="80" t="s">
        <v>320</v>
      </c>
      <c r="B212" t="s">
        <v>376</v>
      </c>
      <c r="C212" t="s">
        <v>406</v>
      </c>
      <c r="D212" s="81">
        <v>0</v>
      </c>
      <c r="E212" s="69">
        <f t="shared" si="3"/>
        <v>0</v>
      </c>
    </row>
    <row r="213" spans="1:5">
      <c r="A213" s="80" t="s">
        <v>321</v>
      </c>
      <c r="B213" t="s">
        <v>376</v>
      </c>
      <c r="C213" t="s">
        <v>407</v>
      </c>
      <c r="D213" s="81">
        <v>0</v>
      </c>
      <c r="E213" s="69">
        <f t="shared" si="3"/>
        <v>0</v>
      </c>
    </row>
    <row r="214" spans="1:5">
      <c r="A214" s="80" t="s">
        <v>322</v>
      </c>
      <c r="B214" t="s">
        <v>376</v>
      </c>
      <c r="C214" t="s">
        <v>408</v>
      </c>
      <c r="D214" s="81">
        <v>0</v>
      </c>
      <c r="E214" s="69">
        <f t="shared" si="3"/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7"/>
  <sheetViews>
    <sheetView view="pageBreakPreview" zoomScaleNormal="100" zoomScaleSheetLayoutView="100" workbookViewId="0">
      <selection activeCell="P7" sqref="P7"/>
    </sheetView>
  </sheetViews>
  <sheetFormatPr defaultRowHeight="15.75"/>
  <cols>
    <col min="1" max="1" width="9" style="65"/>
    <col min="2" max="11" width="9" style="62"/>
    <col min="12" max="12" width="7.375" style="62" customWidth="1"/>
    <col min="13" max="13" width="10.125" style="64" bestFit="1" customWidth="1"/>
    <col min="14" max="16384" width="9" style="65"/>
  </cols>
  <sheetData>
    <row r="1" spans="2:13" s="62" customFormat="1" ht="26.25" customHeight="1">
      <c r="B1" s="240" t="s">
        <v>1666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2:13" s="62" customFormat="1" ht="11.25" customHeight="1"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64"/>
    </row>
    <row r="3" spans="2:13" s="62" customFormat="1" ht="18" customHeight="1">
      <c r="B3" s="238" t="s">
        <v>1670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06">
        <v>1</v>
      </c>
    </row>
    <row r="4" spans="2:13" s="62" customFormat="1" ht="18" customHeight="1">
      <c r="B4" s="238" t="s">
        <v>1732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64"/>
    </row>
    <row r="5" spans="2:13" s="63" customFormat="1" ht="26.25" customHeight="1">
      <c r="B5" s="239" t="s">
        <v>1667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00" t="s">
        <v>1671</v>
      </c>
    </row>
    <row r="6" spans="2:13" s="63" customFormat="1" ht="26.25" customHeight="1">
      <c r="B6" s="239" t="s">
        <v>1668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00" t="s">
        <v>1672</v>
      </c>
    </row>
    <row r="7" spans="2:13" s="63" customFormat="1" ht="26.25" customHeight="1">
      <c r="B7" s="239" t="s">
        <v>1669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00" t="s">
        <v>1673</v>
      </c>
    </row>
    <row r="8" spans="2:13" s="63" customFormat="1" ht="26.25" customHeight="1">
      <c r="B8" s="239" t="s">
        <v>1674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00" t="s">
        <v>1686</v>
      </c>
    </row>
    <row r="9" spans="2:13" s="63" customFormat="1" ht="26.25" customHeight="1">
      <c r="B9" s="239" t="s">
        <v>1675</v>
      </c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00" t="s">
        <v>1687</v>
      </c>
    </row>
    <row r="10" spans="2:13" s="63" customFormat="1" ht="26.25" customHeight="1">
      <c r="B10" s="238" t="s">
        <v>1731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00"/>
    </row>
    <row r="11" spans="2:13" s="63" customFormat="1" ht="26.25" customHeight="1">
      <c r="B11" s="239" t="s">
        <v>1680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00" t="s">
        <v>1688</v>
      </c>
    </row>
    <row r="12" spans="2:13" s="63" customFormat="1" ht="26.25" customHeight="1">
      <c r="B12" s="239" t="s">
        <v>1681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00" t="s">
        <v>1662</v>
      </c>
    </row>
    <row r="13" spans="2:13" s="63" customFormat="1" ht="26.25" customHeight="1">
      <c r="B13" s="239" t="s">
        <v>1682</v>
      </c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00" t="s">
        <v>570</v>
      </c>
    </row>
    <row r="14" spans="2:13" s="63" customFormat="1" ht="26.25" customHeight="1">
      <c r="B14" s="239" t="s">
        <v>1685</v>
      </c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00" t="s">
        <v>571</v>
      </c>
    </row>
    <row r="15" spans="2:13" s="63" customFormat="1" ht="26.25" customHeight="1">
      <c r="B15" s="239" t="s">
        <v>1683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00" t="s">
        <v>1689</v>
      </c>
    </row>
    <row r="16" spans="2:13" s="63" customFormat="1" ht="26.25" customHeight="1">
      <c r="B16" s="239" t="s">
        <v>1684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00" t="s">
        <v>1690</v>
      </c>
    </row>
    <row r="17" spans="2:13" s="63" customFormat="1" ht="14.25" customHeight="1"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66"/>
    </row>
  </sheetData>
  <mergeCells count="16">
    <mergeCell ref="B1:M1"/>
    <mergeCell ref="B5:L5"/>
    <mergeCell ref="B6:L6"/>
    <mergeCell ref="B7:L7"/>
    <mergeCell ref="B12:L12"/>
    <mergeCell ref="B9:L9"/>
    <mergeCell ref="B3:L3"/>
    <mergeCell ref="B4:L4"/>
    <mergeCell ref="B10:L10"/>
    <mergeCell ref="B17:L17"/>
    <mergeCell ref="B16:L16"/>
    <mergeCell ref="B8:L8"/>
    <mergeCell ref="B11:L11"/>
    <mergeCell ref="B13:L13"/>
    <mergeCell ref="B14:L14"/>
    <mergeCell ref="B15:L15"/>
  </mergeCells>
  <phoneticPr fontId="1" type="noConversion"/>
  <printOptions horizontalCentered="1"/>
  <pageMargins left="0.98" right="0.79" top="1.77" bottom="0.59" header="0.79" footer="0.5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"/>
  <sheetViews>
    <sheetView view="pageBreakPreview" zoomScaleNormal="100" workbookViewId="0">
      <selection activeCell="K10" sqref="K10"/>
    </sheetView>
  </sheetViews>
  <sheetFormatPr defaultRowHeight="14.25"/>
  <cols>
    <col min="1" max="1" width="1.75" style="203" customWidth="1"/>
    <col min="2" max="2" width="29.125" style="203" customWidth="1"/>
    <col min="3" max="3" width="3.25" style="203" customWidth="1"/>
    <col min="4" max="4" width="5" style="203" customWidth="1"/>
    <col min="5" max="5" width="6.125" style="203" customWidth="1"/>
    <col min="6" max="11" width="9" style="203"/>
    <col min="12" max="12" width="24.125" style="203" customWidth="1"/>
    <col min="13" max="13" width="3" style="203" customWidth="1"/>
    <col min="14" max="16384" width="9" style="203"/>
  </cols>
  <sheetData>
    <row r="1" spans="1:13" ht="28.5" customHeight="1">
      <c r="A1" s="202"/>
      <c r="B1" s="243" t="s">
        <v>1676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02"/>
    </row>
    <row r="2" spans="1:13" ht="28.5" customHeight="1">
      <c r="A2" s="202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2"/>
    </row>
    <row r="3" spans="1:13" s="63" customFormat="1" ht="30" customHeight="1">
      <c r="A3" s="204"/>
      <c r="B3" s="198" t="s">
        <v>1677</v>
      </c>
      <c r="C3" s="204"/>
      <c r="J3" s="204"/>
      <c r="K3" s="204"/>
      <c r="L3" s="204"/>
    </row>
    <row r="4" spans="1:13" ht="141.75" customHeight="1">
      <c r="B4" s="244" t="s">
        <v>1678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</row>
    <row r="6" spans="1:13" ht="30" customHeight="1">
      <c r="B6" s="198" t="s">
        <v>1726</v>
      </c>
      <c r="C6" s="204"/>
      <c r="D6" s="63"/>
      <c r="E6" s="63"/>
      <c r="F6" s="63"/>
      <c r="G6" s="63"/>
      <c r="H6" s="63"/>
      <c r="I6" s="63"/>
      <c r="J6" s="204"/>
      <c r="K6" s="204"/>
      <c r="L6" s="204"/>
    </row>
    <row r="7" spans="1:13" ht="63.75" customHeight="1">
      <c r="B7" s="244" t="s">
        <v>1679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</row>
    <row r="13" spans="1:13" s="63" customFormat="1" ht="27.95" customHeight="1">
      <c r="A13" s="242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</row>
  </sheetData>
  <mergeCells count="4">
    <mergeCell ref="A13:L13"/>
    <mergeCell ref="B1:L1"/>
    <mergeCell ref="B4:L4"/>
    <mergeCell ref="B7:L7"/>
  </mergeCells>
  <phoneticPr fontId="1" type="noConversion"/>
  <printOptions horizontalCentered="1"/>
  <pageMargins left="0.59055118110236227" right="0.59055118110236227" top="0.98425196850393704" bottom="0.78740157480314965" header="0.98425196850393704" footer="0.39370078740157483"/>
  <pageSetup paperSize="9" orientation="landscape" useFirstPageNumber="1" r:id="rId1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showZeros="0" view="pageBreakPreview" zoomScaleNormal="100" workbookViewId="0">
      <selection activeCell="J6" sqref="J6"/>
    </sheetView>
  </sheetViews>
  <sheetFormatPr defaultRowHeight="14.25"/>
  <cols>
    <col min="1" max="1" width="32.125" style="150" customWidth="1"/>
    <col min="2" max="3" width="8.875" style="147" customWidth="1"/>
    <col min="4" max="4" width="8.875" style="164" customWidth="1"/>
    <col min="5" max="5" width="11.125" style="148" customWidth="1"/>
    <col min="6" max="6" width="57" style="149" customWidth="1"/>
    <col min="7" max="7" width="9" style="150"/>
    <col min="8" max="8" width="20.875" style="150" customWidth="1"/>
    <col min="9" max="16384" width="9" style="150"/>
  </cols>
  <sheetData>
    <row r="1" spans="1:6" ht="19.5" customHeight="1">
      <c r="A1" s="146" t="s">
        <v>323</v>
      </c>
    </row>
    <row r="2" spans="1:6" ht="23.1" customHeight="1">
      <c r="A2" s="245" t="s">
        <v>591</v>
      </c>
      <c r="B2" s="245"/>
      <c r="C2" s="245"/>
      <c r="D2" s="245"/>
      <c r="E2" s="245"/>
      <c r="F2" s="245"/>
    </row>
    <row r="3" spans="1:6" s="146" customFormat="1" ht="20.100000000000001" customHeight="1">
      <c r="A3" s="151" t="s">
        <v>576</v>
      </c>
      <c r="B3" s="152"/>
      <c r="C3" s="152"/>
      <c r="D3" s="165"/>
      <c r="E3" s="153"/>
      <c r="F3" s="154" t="s">
        <v>324</v>
      </c>
    </row>
    <row r="4" spans="1:6" s="155" customFormat="1" ht="20.100000000000001" customHeight="1">
      <c r="A4" s="247" t="s">
        <v>325</v>
      </c>
      <c r="B4" s="248" t="s">
        <v>590</v>
      </c>
      <c r="C4" s="246" t="s">
        <v>592</v>
      </c>
      <c r="D4" s="247"/>
      <c r="E4" s="247"/>
      <c r="F4" s="247" t="s">
        <v>326</v>
      </c>
    </row>
    <row r="5" spans="1:6" s="155" customFormat="1" ht="32.1" customHeight="1">
      <c r="A5" s="247"/>
      <c r="B5" s="249"/>
      <c r="C5" s="156" t="s">
        <v>589</v>
      </c>
      <c r="D5" s="166" t="s">
        <v>327</v>
      </c>
      <c r="E5" s="207" t="s">
        <v>1691</v>
      </c>
      <c r="F5" s="247"/>
    </row>
    <row r="6" spans="1:6" s="146" customFormat="1" ht="20.100000000000001" customHeight="1">
      <c r="A6" s="213" t="s">
        <v>328</v>
      </c>
      <c r="B6" s="157">
        <f>SUM(B7,B21)</f>
        <v>18086.919999999998</v>
      </c>
      <c r="C6" s="157">
        <f>SUM(C7,C21)</f>
        <v>22129</v>
      </c>
      <c r="D6" s="167">
        <f>SUM(D7,D21)</f>
        <v>-4042.08</v>
      </c>
      <c r="E6" s="158">
        <f>D6/C6</f>
        <v>-0.18265985810474941</v>
      </c>
      <c r="F6" s="209"/>
    </row>
    <row r="7" spans="1:6" s="146" customFormat="1" ht="20.100000000000001" customHeight="1">
      <c r="A7" s="159" t="s">
        <v>329</v>
      </c>
      <c r="B7" s="157">
        <f>SUM(B8:B20)</f>
        <v>14085.989999999998</v>
      </c>
      <c r="C7" s="157">
        <f>SUM(C8:C20)</f>
        <v>13541</v>
      </c>
      <c r="D7" s="167">
        <f>SUM(D8:D20)</f>
        <v>544.99</v>
      </c>
      <c r="E7" s="158">
        <f>D7/C7</f>
        <v>4.0247396794919135E-2</v>
      </c>
      <c r="F7" s="209"/>
    </row>
    <row r="8" spans="1:6" s="149" customFormat="1" ht="18.95" customHeight="1">
      <c r="A8" s="160" t="s">
        <v>1700</v>
      </c>
      <c r="B8" s="161">
        <v>4630</v>
      </c>
      <c r="C8" s="161">
        <v>6344</v>
      </c>
      <c r="D8" s="168">
        <f t="shared" ref="D8:D27" si="0">B8-C8</f>
        <v>-1714</v>
      </c>
      <c r="E8" s="162">
        <f>D8/C8</f>
        <v>-0.27017654476670871</v>
      </c>
      <c r="F8" s="210" t="s">
        <v>1591</v>
      </c>
    </row>
    <row r="9" spans="1:6" s="149" customFormat="1" ht="18.95" customHeight="1">
      <c r="A9" s="160" t="s">
        <v>1701</v>
      </c>
      <c r="B9" s="161">
        <v>720</v>
      </c>
      <c r="C9" s="161">
        <v>970</v>
      </c>
      <c r="D9" s="168">
        <f t="shared" si="0"/>
        <v>-250</v>
      </c>
      <c r="E9" s="162">
        <f t="shared" ref="E9:E16" si="1">D9/C9</f>
        <v>-0.25773195876288657</v>
      </c>
      <c r="F9" s="210" t="s">
        <v>1591</v>
      </c>
    </row>
    <row r="10" spans="1:6" s="149" customFormat="1" ht="18.95" customHeight="1">
      <c r="A10" s="160" t="s">
        <v>1702</v>
      </c>
      <c r="B10" s="161">
        <v>205</v>
      </c>
      <c r="C10" s="161">
        <v>263</v>
      </c>
      <c r="D10" s="168">
        <f t="shared" si="0"/>
        <v>-58</v>
      </c>
      <c r="E10" s="162">
        <f t="shared" si="1"/>
        <v>-0.22053231939163498</v>
      </c>
      <c r="F10" s="210" t="s">
        <v>1591</v>
      </c>
    </row>
    <row r="11" spans="1:6" s="149" customFormat="1" ht="18.95" customHeight="1">
      <c r="A11" s="160" t="s">
        <v>1703</v>
      </c>
      <c r="B11" s="161">
        <v>195</v>
      </c>
      <c r="C11" s="161">
        <v>120</v>
      </c>
      <c r="D11" s="168">
        <f t="shared" si="0"/>
        <v>75</v>
      </c>
      <c r="E11" s="162">
        <f t="shared" si="1"/>
        <v>0.625</v>
      </c>
      <c r="F11" s="210"/>
    </row>
    <row r="12" spans="1:6" s="149" customFormat="1" ht="18.95" customHeight="1">
      <c r="A12" s="160" t="s">
        <v>1704</v>
      </c>
      <c r="B12" s="161">
        <v>676</v>
      </c>
      <c r="C12" s="161">
        <v>859</v>
      </c>
      <c r="D12" s="168">
        <f t="shared" si="0"/>
        <v>-183</v>
      </c>
      <c r="E12" s="162">
        <f t="shared" si="1"/>
        <v>-0.21303841676367868</v>
      </c>
      <c r="F12" s="210" t="s">
        <v>586</v>
      </c>
    </row>
    <row r="13" spans="1:6" s="149" customFormat="1" ht="18.95" customHeight="1">
      <c r="A13" s="160" t="s">
        <v>1705</v>
      </c>
      <c r="B13" s="161">
        <v>646</v>
      </c>
      <c r="C13" s="161">
        <v>533</v>
      </c>
      <c r="D13" s="168">
        <f t="shared" si="0"/>
        <v>113</v>
      </c>
      <c r="E13" s="162">
        <f t="shared" si="1"/>
        <v>0.21200750469043153</v>
      </c>
      <c r="F13" s="210"/>
    </row>
    <row r="14" spans="1:6" s="149" customFormat="1" ht="18.95" customHeight="1">
      <c r="A14" s="160" t="s">
        <v>1706</v>
      </c>
      <c r="B14" s="161">
        <v>584</v>
      </c>
      <c r="C14" s="161">
        <v>377</v>
      </c>
      <c r="D14" s="168">
        <f t="shared" si="0"/>
        <v>207</v>
      </c>
      <c r="E14" s="162">
        <f t="shared" si="1"/>
        <v>0.54907161803713533</v>
      </c>
      <c r="F14" s="210"/>
    </row>
    <row r="15" spans="1:6" s="149" customFormat="1" ht="18.95" customHeight="1">
      <c r="A15" s="160" t="s">
        <v>1707</v>
      </c>
      <c r="B15" s="161">
        <v>1288.6199999999999</v>
      </c>
      <c r="C15" s="161">
        <v>915</v>
      </c>
      <c r="D15" s="168">
        <f t="shared" si="0"/>
        <v>373.61999999999989</v>
      </c>
      <c r="E15" s="162">
        <f t="shared" si="1"/>
        <v>0.40832786885245892</v>
      </c>
      <c r="F15" s="210"/>
    </row>
    <row r="16" spans="1:6" s="149" customFormat="1" ht="18.95" customHeight="1">
      <c r="A16" s="160" t="s">
        <v>1708</v>
      </c>
      <c r="B16" s="161">
        <v>1297.77</v>
      </c>
      <c r="C16" s="161">
        <v>980</v>
      </c>
      <c r="D16" s="168">
        <f t="shared" si="0"/>
        <v>317.77</v>
      </c>
      <c r="E16" s="162">
        <f t="shared" si="1"/>
        <v>0.32425510204081631</v>
      </c>
      <c r="F16" s="210"/>
    </row>
    <row r="17" spans="1:6" s="149" customFormat="1" ht="18.95" customHeight="1">
      <c r="A17" s="160" t="s">
        <v>1709</v>
      </c>
      <c r="B17" s="161">
        <v>1.1399999999999999</v>
      </c>
      <c r="C17" s="161">
        <v>1</v>
      </c>
      <c r="D17" s="168">
        <f t="shared" si="0"/>
        <v>0.1399999999999999</v>
      </c>
      <c r="E17" s="162"/>
      <c r="F17" s="210"/>
    </row>
    <row r="18" spans="1:6" s="149" customFormat="1" ht="18.95" customHeight="1">
      <c r="A18" s="160" t="s">
        <v>1710</v>
      </c>
      <c r="B18" s="161">
        <v>1327</v>
      </c>
      <c r="C18" s="161">
        <v>29</v>
      </c>
      <c r="D18" s="168">
        <f t="shared" si="0"/>
        <v>1298</v>
      </c>
      <c r="E18" s="162">
        <f t="shared" ref="E18:E24" si="2">D18/C18</f>
        <v>44.758620689655174</v>
      </c>
      <c r="F18" s="210" t="s">
        <v>1592</v>
      </c>
    </row>
    <row r="19" spans="1:6" s="149" customFormat="1" ht="18.95" customHeight="1">
      <c r="A19" s="160" t="s">
        <v>1711</v>
      </c>
      <c r="B19" s="161">
        <v>2450</v>
      </c>
      <c r="C19" s="161">
        <v>2098</v>
      </c>
      <c r="D19" s="168">
        <f>B19-C19</f>
        <v>352</v>
      </c>
      <c r="E19" s="162">
        <f>D19/C19</f>
        <v>0.16777883698760723</v>
      </c>
      <c r="F19" s="210"/>
    </row>
    <row r="20" spans="1:6" s="149" customFormat="1" ht="18.95" customHeight="1">
      <c r="A20" s="163" t="s">
        <v>1712</v>
      </c>
      <c r="B20" s="161">
        <v>65.459999999999994</v>
      </c>
      <c r="C20" s="161">
        <v>52</v>
      </c>
      <c r="D20" s="168">
        <f t="shared" si="0"/>
        <v>13.459999999999994</v>
      </c>
      <c r="E20" s="162">
        <f t="shared" si="2"/>
        <v>0.25884615384615373</v>
      </c>
      <c r="F20" s="210"/>
    </row>
    <row r="21" spans="1:6" s="146" customFormat="1" ht="20.100000000000001" customHeight="1">
      <c r="A21" s="159" t="s">
        <v>330</v>
      </c>
      <c r="B21" s="157">
        <f>SUM(B22:B27)</f>
        <v>4000.93</v>
      </c>
      <c r="C21" s="157">
        <f>SUM(C22:C27)</f>
        <v>8588</v>
      </c>
      <c r="D21" s="167">
        <f>SUM(D22:D27)</f>
        <v>-4587.07</v>
      </c>
      <c r="E21" s="158">
        <f t="shared" si="2"/>
        <v>-0.53412552398695856</v>
      </c>
      <c r="F21" s="209"/>
    </row>
    <row r="22" spans="1:6" s="149" customFormat="1" ht="18.95" customHeight="1">
      <c r="A22" s="160" t="s">
        <v>1713</v>
      </c>
      <c r="B22" s="161">
        <v>3588</v>
      </c>
      <c r="C22" s="161">
        <v>701</v>
      </c>
      <c r="D22" s="168">
        <f t="shared" si="0"/>
        <v>2887</v>
      </c>
      <c r="E22" s="162">
        <f t="shared" si="2"/>
        <v>4.1184022824536379</v>
      </c>
      <c r="F22" s="210" t="s">
        <v>1593</v>
      </c>
    </row>
    <row r="23" spans="1:6" s="149" customFormat="1" ht="18.95" customHeight="1">
      <c r="A23" s="160" t="s">
        <v>1714</v>
      </c>
      <c r="B23" s="161">
        <v>55.56</v>
      </c>
      <c r="C23" s="161">
        <v>65</v>
      </c>
      <c r="D23" s="168">
        <f t="shared" si="0"/>
        <v>-9.4399999999999977</v>
      </c>
      <c r="E23" s="162">
        <f t="shared" si="2"/>
        <v>-0.14523076923076919</v>
      </c>
      <c r="F23" s="210" t="s">
        <v>1594</v>
      </c>
    </row>
    <row r="24" spans="1:6" s="149" customFormat="1" ht="18.95" customHeight="1">
      <c r="A24" s="160" t="s">
        <v>1715</v>
      </c>
      <c r="B24" s="161">
        <v>46.37</v>
      </c>
      <c r="C24" s="161">
        <v>3008</v>
      </c>
      <c r="D24" s="168">
        <f t="shared" si="0"/>
        <v>-2961.63</v>
      </c>
      <c r="E24" s="162">
        <f t="shared" si="2"/>
        <v>-0.98458444148936175</v>
      </c>
      <c r="F24" s="210" t="s">
        <v>1663</v>
      </c>
    </row>
    <row r="25" spans="1:6" s="149" customFormat="1" ht="18.95" customHeight="1">
      <c r="A25" s="160" t="s">
        <v>1716</v>
      </c>
      <c r="B25" s="161">
        <v>311</v>
      </c>
      <c r="C25" s="161">
        <v>607</v>
      </c>
      <c r="D25" s="168">
        <f t="shared" si="0"/>
        <v>-296</v>
      </c>
      <c r="E25" s="162">
        <f>D25/C25</f>
        <v>-0.48764415156507412</v>
      </c>
      <c r="F25" s="211"/>
    </row>
    <row r="26" spans="1:6" s="149" customFormat="1" ht="18.95" customHeight="1">
      <c r="A26" s="163" t="s">
        <v>1717</v>
      </c>
      <c r="B26" s="161"/>
      <c r="C26" s="161">
        <v>4188</v>
      </c>
      <c r="D26" s="168">
        <f t="shared" si="0"/>
        <v>-4188</v>
      </c>
      <c r="E26" s="162">
        <f>D26/C26</f>
        <v>-1</v>
      </c>
      <c r="F26" s="210" t="s">
        <v>1595</v>
      </c>
    </row>
    <row r="27" spans="1:6" s="149" customFormat="1" ht="18.95" customHeight="1">
      <c r="A27" s="160" t="s">
        <v>1718</v>
      </c>
      <c r="B27" s="161"/>
      <c r="C27" s="161">
        <v>19</v>
      </c>
      <c r="D27" s="168">
        <f t="shared" si="0"/>
        <v>-19</v>
      </c>
      <c r="E27" s="162"/>
      <c r="F27" s="210"/>
    </row>
  </sheetData>
  <mergeCells count="5">
    <mergeCell ref="A2:F2"/>
    <mergeCell ref="C4:E4"/>
    <mergeCell ref="A4:A5"/>
    <mergeCell ref="B4:B5"/>
    <mergeCell ref="F4:F5"/>
  </mergeCells>
  <phoneticPr fontId="1" type="noConversion"/>
  <printOptions horizontalCentered="1"/>
  <pageMargins left="0.78740157480314965" right="0.59055118110236227" top="0.47244094488188981" bottom="0.78740157480314965" header="0.47244094488188981" footer="0.39370078740157483"/>
  <pageSetup paperSize="9" scale="90" firstPageNumber="2" orientation="landscape" blackAndWhite="1" useFirstPageNumber="1" r:id="rId1"/>
  <headerFooter alignWithMargins="0">
    <oddFooter xml:space="preserve">&amp;C&amp;10&amp;P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showZeros="0" view="pageBreakPreview" zoomScaleNormal="100" workbookViewId="0">
      <selection activeCell="F17" sqref="F17"/>
    </sheetView>
  </sheetViews>
  <sheetFormatPr defaultRowHeight="14.25"/>
  <cols>
    <col min="1" max="1" width="26.25" style="40" customWidth="1"/>
    <col min="2" max="2" width="8.875" style="41" customWidth="1"/>
    <col min="3" max="3" width="8.875" style="147" customWidth="1"/>
    <col min="4" max="4" width="8.875" style="41" customWidth="1"/>
    <col min="5" max="5" width="11.125" style="42" customWidth="1"/>
    <col min="6" max="6" width="55.125" style="39" customWidth="1"/>
    <col min="7" max="16384" width="9" style="40"/>
  </cols>
  <sheetData>
    <row r="1" spans="1:6" ht="19.5" customHeight="1">
      <c r="A1" s="19" t="s">
        <v>331</v>
      </c>
    </row>
    <row r="2" spans="1:6" ht="23.1" customHeight="1">
      <c r="A2" s="240" t="s">
        <v>593</v>
      </c>
      <c r="B2" s="240"/>
      <c r="C2" s="240"/>
      <c r="D2" s="240"/>
      <c r="E2" s="240"/>
      <c r="F2" s="240"/>
    </row>
    <row r="3" spans="1:6" s="19" customFormat="1" ht="20.100000000000001" customHeight="1">
      <c r="A3" s="113" t="s">
        <v>576</v>
      </c>
      <c r="B3" s="43"/>
      <c r="C3" s="152"/>
      <c r="D3" s="43"/>
      <c r="E3" s="44"/>
      <c r="F3" s="45" t="s">
        <v>324</v>
      </c>
    </row>
    <row r="4" spans="1:6" s="38" customFormat="1" ht="20.100000000000001" customHeight="1">
      <c r="A4" s="251" t="s">
        <v>325</v>
      </c>
      <c r="B4" s="252" t="s">
        <v>594</v>
      </c>
      <c r="C4" s="250" t="s">
        <v>592</v>
      </c>
      <c r="D4" s="251"/>
      <c r="E4" s="251"/>
      <c r="F4" s="251" t="s">
        <v>332</v>
      </c>
    </row>
    <row r="5" spans="1:6" s="38" customFormat="1" ht="32.1" customHeight="1">
      <c r="A5" s="251"/>
      <c r="B5" s="253"/>
      <c r="C5" s="156" t="s">
        <v>589</v>
      </c>
      <c r="D5" s="73" t="s">
        <v>327</v>
      </c>
      <c r="E5" s="207" t="s">
        <v>1691</v>
      </c>
      <c r="F5" s="251"/>
    </row>
    <row r="6" spans="1:6" s="19" customFormat="1" ht="21.95" customHeight="1">
      <c r="A6" s="212" t="s">
        <v>1719</v>
      </c>
      <c r="B6" s="46">
        <f>SUM(B7:B23)</f>
        <v>19875</v>
      </c>
      <c r="C6" s="157">
        <f>SUM(C7:C23)</f>
        <v>28556</v>
      </c>
      <c r="D6" s="46">
        <f>SUM(D7:D23)</f>
        <v>-8681</v>
      </c>
      <c r="E6" s="47">
        <f>D6/C6</f>
        <v>-0.30399915954615492</v>
      </c>
      <c r="F6" s="61"/>
    </row>
    <row r="7" spans="1:6" s="39" customFormat="1" ht="21.95" customHeight="1">
      <c r="A7" s="169" t="s">
        <v>401</v>
      </c>
      <c r="B7" s="50">
        <v>5554</v>
      </c>
      <c r="C7" s="161">
        <v>6230</v>
      </c>
      <c r="D7" s="50">
        <f>B7-C7</f>
        <v>-676</v>
      </c>
      <c r="E7" s="51">
        <f>D7/C7</f>
        <v>-0.10850722311396468</v>
      </c>
      <c r="F7" s="208" t="s">
        <v>1651</v>
      </c>
    </row>
    <row r="8" spans="1:6" s="39" customFormat="1" ht="21.95" customHeight="1">
      <c r="A8" s="169" t="s">
        <v>356</v>
      </c>
      <c r="B8" s="50">
        <v>1253</v>
      </c>
      <c r="C8" s="161">
        <v>1436</v>
      </c>
      <c r="D8" s="50">
        <f t="shared" ref="D8:D23" si="0">B8-C8</f>
        <v>-183</v>
      </c>
      <c r="E8" s="51">
        <f>D8/C8</f>
        <v>-0.12743732590529247</v>
      </c>
      <c r="F8" s="208" t="s">
        <v>1692</v>
      </c>
    </row>
    <row r="9" spans="1:6" s="39" customFormat="1" ht="21.95" customHeight="1">
      <c r="A9" s="169" t="s">
        <v>358</v>
      </c>
      <c r="B9" s="50">
        <v>2713</v>
      </c>
      <c r="C9" s="161">
        <v>2816</v>
      </c>
      <c r="D9" s="50">
        <f t="shared" si="0"/>
        <v>-103</v>
      </c>
      <c r="E9" s="51">
        <f>D9/C9</f>
        <v>-3.6576704545454544E-2</v>
      </c>
      <c r="F9" s="208" t="s">
        <v>1652</v>
      </c>
    </row>
    <row r="10" spans="1:6" s="39" customFormat="1" ht="20.100000000000001" customHeight="1">
      <c r="A10" s="114" t="s">
        <v>1693</v>
      </c>
      <c r="B10" s="50">
        <v>30</v>
      </c>
      <c r="C10" s="161"/>
      <c r="D10" s="50">
        <f t="shared" si="0"/>
        <v>30</v>
      </c>
      <c r="E10" s="51"/>
      <c r="F10" s="208"/>
    </row>
    <row r="11" spans="1:6" s="39" customFormat="1" ht="20.100000000000001" customHeight="1">
      <c r="A11" s="114" t="s">
        <v>361</v>
      </c>
      <c r="B11" s="50">
        <v>36</v>
      </c>
      <c r="C11" s="161">
        <v>225</v>
      </c>
      <c r="D11" s="50">
        <f t="shared" si="0"/>
        <v>-189</v>
      </c>
      <c r="E11" s="51">
        <f t="shared" ref="E11:E18" si="1">D11/C11</f>
        <v>-0.84</v>
      </c>
      <c r="F11" s="208" t="s">
        <v>1653</v>
      </c>
    </row>
    <row r="12" spans="1:6" s="39" customFormat="1" ht="21.95" customHeight="1">
      <c r="A12" s="114" t="s">
        <v>362</v>
      </c>
      <c r="B12" s="50">
        <v>1939</v>
      </c>
      <c r="C12" s="161">
        <v>3182</v>
      </c>
      <c r="D12" s="50">
        <f t="shared" si="0"/>
        <v>-1243</v>
      </c>
      <c r="E12" s="51">
        <f t="shared" si="1"/>
        <v>-0.390634820867379</v>
      </c>
      <c r="F12" s="208" t="s">
        <v>1654</v>
      </c>
    </row>
    <row r="13" spans="1:6" s="39" customFormat="1" ht="20.100000000000001" customHeight="1">
      <c r="A13" s="114" t="s">
        <v>1694</v>
      </c>
      <c r="B13" s="50">
        <v>248</v>
      </c>
      <c r="C13" s="161">
        <v>1132</v>
      </c>
      <c r="D13" s="50">
        <f t="shared" si="0"/>
        <v>-884</v>
      </c>
      <c r="E13" s="51">
        <f t="shared" si="1"/>
        <v>-0.78091872791519434</v>
      </c>
      <c r="F13" s="208" t="s">
        <v>1655</v>
      </c>
    </row>
    <row r="14" spans="1:6" s="39" customFormat="1" ht="20.100000000000001" customHeight="1">
      <c r="A14" s="114" t="s">
        <v>365</v>
      </c>
      <c r="B14" s="50">
        <v>32</v>
      </c>
      <c r="C14" s="161">
        <v>44</v>
      </c>
      <c r="D14" s="50">
        <f t="shared" si="0"/>
        <v>-12</v>
      </c>
      <c r="E14" s="51">
        <f t="shared" si="1"/>
        <v>-0.27272727272727271</v>
      </c>
      <c r="F14" s="208" t="s">
        <v>1657</v>
      </c>
    </row>
    <row r="15" spans="1:6" s="39" customFormat="1" ht="20.100000000000001" customHeight="1">
      <c r="A15" s="114" t="s">
        <v>371</v>
      </c>
      <c r="B15" s="50">
        <v>3429</v>
      </c>
      <c r="C15" s="161">
        <v>4539</v>
      </c>
      <c r="D15" s="50">
        <f t="shared" si="0"/>
        <v>-1110</v>
      </c>
      <c r="E15" s="51">
        <f t="shared" si="1"/>
        <v>-0.24454725710508923</v>
      </c>
      <c r="F15" s="208" t="s">
        <v>1656</v>
      </c>
    </row>
    <row r="16" spans="1:6" s="39" customFormat="1" ht="20.100000000000001" customHeight="1">
      <c r="A16" s="114" t="s">
        <v>372</v>
      </c>
      <c r="B16" s="50">
        <v>3076</v>
      </c>
      <c r="C16" s="161">
        <v>2572</v>
      </c>
      <c r="D16" s="50">
        <f t="shared" si="0"/>
        <v>504</v>
      </c>
      <c r="E16" s="51">
        <f t="shared" si="1"/>
        <v>0.19595645412130638</v>
      </c>
      <c r="F16" s="208"/>
    </row>
    <row r="17" spans="1:6" s="39" customFormat="1" ht="20.100000000000001" customHeight="1">
      <c r="A17" s="114" t="s">
        <v>1695</v>
      </c>
      <c r="B17" s="50">
        <v>48</v>
      </c>
      <c r="C17" s="161">
        <v>2349</v>
      </c>
      <c r="D17" s="50">
        <f t="shared" si="0"/>
        <v>-2301</v>
      </c>
      <c r="E17" s="51">
        <f t="shared" si="1"/>
        <v>-0.97956577266922096</v>
      </c>
      <c r="F17" s="208" t="s">
        <v>1658</v>
      </c>
    </row>
    <row r="18" spans="1:6" s="39" customFormat="1" ht="20.100000000000001" customHeight="1">
      <c r="A18" s="114" t="s">
        <v>1696</v>
      </c>
      <c r="B18" s="50">
        <v>303</v>
      </c>
      <c r="C18" s="161">
        <v>291</v>
      </c>
      <c r="D18" s="50">
        <f t="shared" si="0"/>
        <v>12</v>
      </c>
      <c r="E18" s="51">
        <f t="shared" si="1"/>
        <v>4.1237113402061855E-2</v>
      </c>
      <c r="F18" s="208"/>
    </row>
    <row r="19" spans="1:6" s="39" customFormat="1" ht="21.95" customHeight="1">
      <c r="A19" s="114" t="s">
        <v>1697</v>
      </c>
      <c r="B19" s="50">
        <v>549</v>
      </c>
      <c r="C19" s="161">
        <v>841</v>
      </c>
      <c r="D19" s="50">
        <f t="shared" si="0"/>
        <v>-292</v>
      </c>
      <c r="E19" s="51">
        <f>D19/C19</f>
        <v>-0.34720570749108204</v>
      </c>
      <c r="F19" s="208" t="s">
        <v>1659</v>
      </c>
    </row>
    <row r="20" spans="1:6" s="39" customFormat="1" ht="21.95" customHeight="1">
      <c r="A20" s="114" t="s">
        <v>374</v>
      </c>
      <c r="B20" s="50">
        <v>374</v>
      </c>
      <c r="C20" s="161">
        <v>1758</v>
      </c>
      <c r="D20" s="50">
        <f t="shared" si="0"/>
        <v>-1384</v>
      </c>
      <c r="E20" s="51">
        <f>D20/C20</f>
        <v>-0.78725824800910127</v>
      </c>
      <c r="F20" s="208" t="s">
        <v>1661</v>
      </c>
    </row>
    <row r="21" spans="1:6" s="39" customFormat="1" ht="20.100000000000001" customHeight="1">
      <c r="A21" s="114" t="s">
        <v>1698</v>
      </c>
      <c r="B21" s="50">
        <v>135</v>
      </c>
      <c r="C21" s="161"/>
      <c r="D21" s="50">
        <f t="shared" si="0"/>
        <v>135</v>
      </c>
      <c r="E21" s="51"/>
      <c r="F21" s="208"/>
    </row>
    <row r="22" spans="1:6" s="39" customFormat="1" ht="20.100000000000001" customHeight="1">
      <c r="A22" s="114" t="s">
        <v>376</v>
      </c>
      <c r="B22" s="50">
        <v>118</v>
      </c>
      <c r="C22" s="161">
        <v>1099</v>
      </c>
      <c r="D22" s="50">
        <f t="shared" si="0"/>
        <v>-981</v>
      </c>
      <c r="E22" s="51"/>
      <c r="F22" s="208" t="s">
        <v>1660</v>
      </c>
    </row>
    <row r="23" spans="1:6" s="39" customFormat="1" ht="20.100000000000001" customHeight="1">
      <c r="A23" s="114" t="s">
        <v>1699</v>
      </c>
      <c r="B23" s="50">
        <v>38</v>
      </c>
      <c r="C23" s="161">
        <v>42</v>
      </c>
      <c r="D23" s="50">
        <f t="shared" si="0"/>
        <v>-4</v>
      </c>
      <c r="E23" s="51"/>
      <c r="F23" s="208"/>
    </row>
  </sheetData>
  <mergeCells count="5">
    <mergeCell ref="A2:F2"/>
    <mergeCell ref="C4:E4"/>
    <mergeCell ref="A4:A5"/>
    <mergeCell ref="B4:B5"/>
    <mergeCell ref="F4:F5"/>
  </mergeCells>
  <phoneticPr fontId="1" type="noConversion"/>
  <printOptions horizontalCentered="1"/>
  <pageMargins left="0.78740157480314965" right="0.59055118110236227" top="0.59055118110236227" bottom="0.78740157480314965" header="0.59055118110236227" footer="0.39370078740157483"/>
  <pageSetup paperSize="9" scale="90" firstPageNumber="3" orientation="landscape" blackAndWhite="1" useFirstPageNumber="1" r:id="rId1"/>
  <headerFooter alignWithMargins="0">
    <oddFooter xml:space="preserve">&amp;C&amp;10&amp;P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1"/>
  <sheetViews>
    <sheetView view="pageBreakPreview" zoomScale="115" zoomScaleNormal="100" workbookViewId="0">
      <selection activeCell="F12" sqref="F12"/>
    </sheetView>
  </sheetViews>
  <sheetFormatPr defaultRowHeight="14.25"/>
  <cols>
    <col min="1" max="1" width="34.5" style="84" customWidth="1"/>
    <col min="2" max="2" width="23.375" style="170" customWidth="1"/>
    <col min="3" max="5" width="23.375" style="84" customWidth="1"/>
    <col min="6" max="16384" width="9" style="84"/>
  </cols>
  <sheetData>
    <row r="1" spans="1:5" ht="18" customHeight="1">
      <c r="A1" s="254" t="s">
        <v>333</v>
      </c>
      <c r="B1" s="254"/>
    </row>
    <row r="2" spans="1:5" ht="23.1" customHeight="1">
      <c r="A2" s="257" t="s">
        <v>595</v>
      </c>
      <c r="B2" s="257"/>
      <c r="C2" s="257"/>
      <c r="D2" s="257"/>
      <c r="E2" s="257"/>
    </row>
    <row r="3" spans="1:5" ht="7.5" customHeight="1">
      <c r="A3" s="255"/>
      <c r="B3" s="255"/>
      <c r="C3" s="255"/>
      <c r="D3" s="255"/>
    </row>
    <row r="4" spans="1:5" ht="20.100000000000001" customHeight="1">
      <c r="A4" s="96" t="s">
        <v>576</v>
      </c>
      <c r="D4" s="97"/>
      <c r="E4" s="97" t="s">
        <v>324</v>
      </c>
    </row>
    <row r="5" spans="1:5" ht="20.100000000000001" customHeight="1">
      <c r="A5" s="214" t="s">
        <v>334</v>
      </c>
      <c r="B5" s="233" t="s">
        <v>1723</v>
      </c>
      <c r="C5" s="214" t="s">
        <v>596</v>
      </c>
      <c r="D5" s="215" t="s">
        <v>1691</v>
      </c>
      <c r="E5" s="214" t="s">
        <v>502</v>
      </c>
    </row>
    <row r="6" spans="1:5" ht="20.100000000000001" customHeight="1">
      <c r="A6" s="214" t="s">
        <v>328</v>
      </c>
      <c r="B6" s="216">
        <f>SUM(B7,B21)</f>
        <v>18087</v>
      </c>
      <c r="C6" s="217">
        <f>SUM(C7,C21)</f>
        <v>18450</v>
      </c>
      <c r="D6" s="218">
        <f>IF(B6&lt;&gt;0,C6/B6,)</f>
        <v>1.0200696632940787</v>
      </c>
      <c r="E6" s="219"/>
    </row>
    <row r="7" spans="1:5" ht="20.100000000000001" customHeight="1">
      <c r="A7" s="220" t="s">
        <v>329</v>
      </c>
      <c r="B7" s="221">
        <f>SUM(B8:B20)</f>
        <v>14086</v>
      </c>
      <c r="C7" s="222">
        <f>SUM(C8:C20)</f>
        <v>14599</v>
      </c>
      <c r="D7" s="218">
        <f>IF(B7&lt;&gt;0,C7/B7,)</f>
        <v>1.0364191395712055</v>
      </c>
      <c r="E7" s="219"/>
    </row>
    <row r="8" spans="1:5" ht="18.95" customHeight="1">
      <c r="A8" s="219" t="s">
        <v>335</v>
      </c>
      <c r="B8" s="223">
        <v>4630</v>
      </c>
      <c r="C8" s="224">
        <v>4959</v>
      </c>
      <c r="D8" s="218">
        <f>IF(B8&lt;&gt;0,C8/B8,)</f>
        <v>1.0710583153347732</v>
      </c>
      <c r="E8" s="219"/>
    </row>
    <row r="9" spans="1:5" ht="18.95" customHeight="1">
      <c r="A9" s="219" t="s">
        <v>336</v>
      </c>
      <c r="B9" s="223">
        <v>720</v>
      </c>
      <c r="C9" s="224">
        <v>504</v>
      </c>
      <c r="D9" s="218">
        <f t="shared" ref="D9:D25" si="0">IF(B9&lt;&gt;0,C9/B9,)</f>
        <v>0.7</v>
      </c>
      <c r="E9" s="219"/>
    </row>
    <row r="10" spans="1:5" ht="18.95" customHeight="1">
      <c r="A10" s="219" t="s">
        <v>337</v>
      </c>
      <c r="B10" s="223">
        <v>205</v>
      </c>
      <c r="C10" s="224">
        <v>192</v>
      </c>
      <c r="D10" s="218">
        <f t="shared" si="0"/>
        <v>0.93658536585365859</v>
      </c>
      <c r="E10" s="219"/>
    </row>
    <row r="11" spans="1:5" ht="18.95" customHeight="1">
      <c r="A11" s="219" t="s">
        <v>338</v>
      </c>
      <c r="B11" s="223">
        <v>195</v>
      </c>
      <c r="C11" s="224">
        <v>210</v>
      </c>
      <c r="D11" s="218">
        <f t="shared" si="0"/>
        <v>1.0769230769230769</v>
      </c>
      <c r="E11" s="219"/>
    </row>
    <row r="12" spans="1:5" ht="18.95" customHeight="1">
      <c r="A12" s="219" t="s">
        <v>339</v>
      </c>
      <c r="B12" s="223">
        <v>676</v>
      </c>
      <c r="C12" s="224">
        <v>720</v>
      </c>
      <c r="D12" s="218">
        <f t="shared" si="0"/>
        <v>1.0650887573964498</v>
      </c>
      <c r="E12" s="219"/>
    </row>
    <row r="13" spans="1:5" ht="18.95" customHeight="1">
      <c r="A13" s="219" t="s">
        <v>340</v>
      </c>
      <c r="B13" s="223">
        <v>646</v>
      </c>
      <c r="C13" s="224">
        <f>734+50</f>
        <v>784</v>
      </c>
      <c r="D13" s="218">
        <f t="shared" si="0"/>
        <v>1.2136222910216719</v>
      </c>
      <c r="E13" s="219"/>
    </row>
    <row r="14" spans="1:5" ht="18.95" customHeight="1">
      <c r="A14" s="219" t="s">
        <v>341</v>
      </c>
      <c r="B14" s="223">
        <v>584</v>
      </c>
      <c r="C14" s="224">
        <v>400</v>
      </c>
      <c r="D14" s="218">
        <f t="shared" si="0"/>
        <v>0.68493150684931503</v>
      </c>
      <c r="E14" s="219"/>
    </row>
    <row r="15" spans="1:5" ht="18.95" customHeight="1">
      <c r="A15" s="219" t="s">
        <v>342</v>
      </c>
      <c r="B15" s="223">
        <v>1289</v>
      </c>
      <c r="C15" s="224">
        <v>1212</v>
      </c>
      <c r="D15" s="218">
        <f t="shared" si="0"/>
        <v>0.94026377036462372</v>
      </c>
      <c r="E15" s="219"/>
    </row>
    <row r="16" spans="1:5" ht="18.95" customHeight="1">
      <c r="A16" s="219" t="s">
        <v>584</v>
      </c>
      <c r="B16" s="223">
        <v>1</v>
      </c>
      <c r="C16" s="224"/>
      <c r="D16" s="218">
        <f t="shared" si="0"/>
        <v>0</v>
      </c>
      <c r="E16" s="219"/>
    </row>
    <row r="17" spans="1:5" ht="18.95" customHeight="1">
      <c r="A17" s="219" t="s">
        <v>503</v>
      </c>
      <c r="B17" s="223">
        <v>1298</v>
      </c>
      <c r="C17" s="224">
        <v>2100</v>
      </c>
      <c r="D17" s="218">
        <f t="shared" si="0"/>
        <v>1.617873651771957</v>
      </c>
      <c r="E17" s="219"/>
    </row>
    <row r="18" spans="1:5" ht="18.95" customHeight="1">
      <c r="A18" s="219" t="s">
        <v>504</v>
      </c>
      <c r="B18" s="223">
        <v>1327</v>
      </c>
      <c r="C18" s="224">
        <v>1600</v>
      </c>
      <c r="D18" s="218">
        <f t="shared" si="0"/>
        <v>1.2057272042200453</v>
      </c>
      <c r="E18" s="219"/>
    </row>
    <row r="19" spans="1:5" ht="18.95" customHeight="1">
      <c r="A19" s="219" t="s">
        <v>582</v>
      </c>
      <c r="B19" s="223">
        <v>2450</v>
      </c>
      <c r="C19" s="224">
        <v>1840</v>
      </c>
      <c r="D19" s="218">
        <f t="shared" si="0"/>
        <v>0.75102040816326532</v>
      </c>
      <c r="E19" s="219"/>
    </row>
    <row r="20" spans="1:5" ht="18.95" customHeight="1">
      <c r="A20" s="219" t="s">
        <v>583</v>
      </c>
      <c r="B20" s="223">
        <v>65</v>
      </c>
      <c r="C20" s="224">
        <v>78</v>
      </c>
      <c r="D20" s="218">
        <f>IF(B20&lt;&gt;0,C20/B20,)</f>
        <v>1.2</v>
      </c>
      <c r="E20" s="219"/>
    </row>
    <row r="21" spans="1:5" ht="20.100000000000001" customHeight="1">
      <c r="A21" s="220" t="s">
        <v>330</v>
      </c>
      <c r="B21" s="221">
        <f>SUM(B22:B26)</f>
        <v>4001</v>
      </c>
      <c r="C21" s="222">
        <f>SUM(C22:C26)</f>
        <v>3851</v>
      </c>
      <c r="D21" s="225">
        <f t="shared" si="0"/>
        <v>0.96250937265683578</v>
      </c>
      <c r="E21" s="219"/>
    </row>
    <row r="22" spans="1:5" ht="18.95" customHeight="1">
      <c r="A22" s="219" t="s">
        <v>343</v>
      </c>
      <c r="B22" s="223">
        <v>3588</v>
      </c>
      <c r="C22" s="224">
        <v>3806</v>
      </c>
      <c r="D22" s="218">
        <f t="shared" si="0"/>
        <v>1.0607580824972129</v>
      </c>
      <c r="E22" s="219"/>
    </row>
    <row r="23" spans="1:5" ht="18.95" customHeight="1">
      <c r="A23" s="219" t="s">
        <v>505</v>
      </c>
      <c r="B23" s="223">
        <v>56</v>
      </c>
      <c r="C23" s="224">
        <v>30</v>
      </c>
      <c r="D23" s="218">
        <f t="shared" si="0"/>
        <v>0.5357142857142857</v>
      </c>
      <c r="E23" s="219"/>
    </row>
    <row r="24" spans="1:5" ht="18.95" customHeight="1">
      <c r="A24" s="219" t="s">
        <v>344</v>
      </c>
      <c r="B24" s="223">
        <v>46</v>
      </c>
      <c r="C24" s="224"/>
      <c r="D24" s="218">
        <f t="shared" si="0"/>
        <v>0</v>
      </c>
      <c r="E24" s="226"/>
    </row>
    <row r="25" spans="1:5" ht="18.95" customHeight="1">
      <c r="A25" s="219" t="s">
        <v>345</v>
      </c>
      <c r="B25" s="223">
        <v>311</v>
      </c>
      <c r="C25" s="224">
        <v>15</v>
      </c>
      <c r="D25" s="218">
        <f t="shared" si="0"/>
        <v>4.8231511254019289E-2</v>
      </c>
      <c r="E25" s="219"/>
    </row>
    <row r="26" spans="1:5" ht="18.95" customHeight="1">
      <c r="A26" s="219" t="s">
        <v>346</v>
      </c>
      <c r="B26" s="223"/>
      <c r="C26" s="224"/>
      <c r="D26" s="218"/>
      <c r="E26" s="219"/>
    </row>
    <row r="27" spans="1:5" ht="15.6" hidden="1" customHeight="1">
      <c r="A27" s="100"/>
      <c r="B27" s="171"/>
      <c r="C27" s="98"/>
      <c r="D27" s="99"/>
    </row>
    <row r="28" spans="1:5" ht="23.25" customHeight="1">
      <c r="A28" s="256"/>
      <c r="B28" s="256"/>
      <c r="C28" s="256"/>
      <c r="D28" s="256"/>
    </row>
    <row r="29" spans="1:5" ht="20.100000000000001" customHeight="1"/>
    <row r="30" spans="1:5" ht="20.100000000000001" customHeight="1"/>
    <row r="31" spans="1:5" ht="20.100000000000001" customHeight="1"/>
  </sheetData>
  <mergeCells count="4">
    <mergeCell ref="A1:B1"/>
    <mergeCell ref="A3:D3"/>
    <mergeCell ref="A28:D28"/>
    <mergeCell ref="A2:E2"/>
  </mergeCells>
  <phoneticPr fontId="1" type="noConversion"/>
  <printOptions horizontalCentered="1"/>
  <pageMargins left="0.74803149606299213" right="0.31496062992125984" top="1.0629921259842521" bottom="0.78740157480314965" header="0.9055118110236221" footer="0.39370078740157483"/>
  <pageSetup paperSize="9" scale="90" firstPageNumber="4" orientation="landscape" useFirstPageNumber="1" r:id="rId1"/>
  <headerFooter alignWithMargins="0">
    <oddFooter>&amp;C&amp;10&amp;P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K1283"/>
  <sheetViews>
    <sheetView showZeros="0" view="pageBreakPreview" zoomScale="115" zoomScaleNormal="115" zoomScaleSheetLayoutView="115" workbookViewId="0">
      <pane xSplit="2" ySplit="5" topLeftCell="C6" activePane="bottomRight" state="frozen"/>
      <selection activeCell="F12" sqref="F12"/>
      <selection pane="topRight" activeCell="F12" sqref="F12"/>
      <selection pane="bottomLeft" activeCell="F12" sqref="F12"/>
      <selection pane="bottomRight" activeCell="D5" sqref="D5"/>
    </sheetView>
  </sheetViews>
  <sheetFormatPr defaultRowHeight="14.25"/>
  <cols>
    <col min="1" max="1" width="9" style="119" customWidth="1"/>
    <col min="2" max="2" width="28.25" style="134" customWidth="1"/>
    <col min="3" max="3" width="15.125" style="135" hidden="1" customWidth="1"/>
    <col min="4" max="4" width="18.875" style="122" customWidth="1"/>
    <col min="5" max="5" width="18.875" style="122" hidden="1" customWidth="1"/>
    <col min="6" max="6" width="18.875" style="122" customWidth="1"/>
    <col min="7" max="7" width="18.875" style="123" customWidth="1"/>
    <col min="8" max="8" width="10.875" style="123" customWidth="1"/>
    <col min="9" max="9" width="11.5" style="123" customWidth="1"/>
    <col min="10" max="10" width="7.875" style="123" customWidth="1"/>
    <col min="11" max="11" width="8.125" style="123" customWidth="1"/>
    <col min="12" max="16384" width="9" style="123"/>
  </cols>
  <sheetData>
    <row r="1" spans="1:11" ht="17.25" customHeight="1">
      <c r="A1" s="193" t="s">
        <v>1720</v>
      </c>
      <c r="B1" s="120"/>
      <c r="C1" s="121"/>
      <c r="H1" s="124" t="s">
        <v>347</v>
      </c>
    </row>
    <row r="2" spans="1:11" ht="23.1" customHeight="1">
      <c r="A2" s="258" t="s">
        <v>1721</v>
      </c>
      <c r="B2" s="258"/>
      <c r="C2" s="258"/>
      <c r="D2" s="259"/>
      <c r="E2" s="259"/>
      <c r="F2" s="258"/>
      <c r="G2" s="258"/>
      <c r="H2" s="258"/>
    </row>
    <row r="3" spans="1:11" ht="20.100000000000001" customHeight="1">
      <c r="A3" s="260" t="s">
        <v>576</v>
      </c>
      <c r="B3" s="261"/>
      <c r="C3" s="125"/>
      <c r="D3" s="125"/>
      <c r="E3" s="125"/>
      <c r="F3" s="125"/>
      <c r="G3" s="126"/>
      <c r="H3" s="127" t="s">
        <v>324</v>
      </c>
    </row>
    <row r="4" spans="1:11" ht="20.100000000000001" customHeight="1">
      <c r="A4" s="128" t="s">
        <v>348</v>
      </c>
      <c r="B4" s="129" t="s">
        <v>349</v>
      </c>
      <c r="C4" s="130" t="s">
        <v>1580</v>
      </c>
      <c r="D4" s="232" t="s">
        <v>1723</v>
      </c>
      <c r="E4" s="183" t="s">
        <v>1581</v>
      </c>
      <c r="F4" s="131" t="s">
        <v>596</v>
      </c>
      <c r="G4" s="132" t="s">
        <v>597</v>
      </c>
      <c r="H4" s="129" t="s">
        <v>350</v>
      </c>
    </row>
    <row r="5" spans="1:11" ht="14.45" customHeight="1">
      <c r="A5" s="128"/>
      <c r="B5" s="139" t="s">
        <v>409</v>
      </c>
      <c r="C5" s="140">
        <v>19875</v>
      </c>
      <c r="D5" s="140">
        <v>19875</v>
      </c>
      <c r="E5" s="140">
        <f>SUMIF($J:$J,"3",E:E)</f>
        <v>17900</v>
      </c>
      <c r="F5" s="140">
        <f>SUMIF($J:$J,"3",F:F)</f>
        <v>17900</v>
      </c>
      <c r="G5" s="141">
        <f>IF(ISERROR(F5/D5),,F5/D5)</f>
        <v>0.90062893081761008</v>
      </c>
      <c r="H5" s="129"/>
      <c r="J5" s="123">
        <v>1</v>
      </c>
      <c r="K5" s="172">
        <f>D5+F5</f>
        <v>37775</v>
      </c>
    </row>
    <row r="6" spans="1:11" ht="14.45" customHeight="1">
      <c r="A6" s="143">
        <v>201</v>
      </c>
      <c r="B6" s="144" t="s">
        <v>610</v>
      </c>
      <c r="C6" s="138"/>
      <c r="D6" s="137">
        <f>IF(COUNTIF($I:$I,$I6&amp;"*")=1,C6,IF($J6=3,SUMIFS(C:C,$I:$I,$I6&amp;"*",$J:$J,5),IF($J6=5,SUMIFS(C:C,$I:$I,$I6&amp;"*",$J:$J,7),C6)))</f>
        <v>5554</v>
      </c>
      <c r="E6" s="184">
        <f>5510-1-1</f>
        <v>5508</v>
      </c>
      <c r="F6" s="137">
        <f>IF(COUNTIF($I:$I,$I6&amp;"*")=1,E6,IF($J6=3,SUMIFS(E:E,$I:$I,$I6&amp;"*",$J:$J,5),IF($J6=5,SUMIFS(E:E,$I:$I,$I6&amp;"*",$J:$J,7),E6)))</f>
        <v>5508</v>
      </c>
      <c r="G6" s="136">
        <f t="shared" ref="G6:G69" si="0">IF(ISERROR(F6/D6),,F6/D6)</f>
        <v>0.99171768095066615</v>
      </c>
      <c r="H6" s="133"/>
      <c r="I6" s="123" t="str">
        <f>IF(LEN(A6)=3,"'"&amp;A6,IF(LEN(A6)=5,"'"&amp;A6,"'"&amp;A6))</f>
        <v>'201</v>
      </c>
      <c r="J6" s="142">
        <f>LEN(A6)</f>
        <v>3</v>
      </c>
      <c r="K6" s="172">
        <f>D6+F6</f>
        <v>11062</v>
      </c>
    </row>
    <row r="7" spans="1:11" ht="14.45" customHeight="1">
      <c r="A7" s="143">
        <v>20101</v>
      </c>
      <c r="B7" s="144" t="s">
        <v>611</v>
      </c>
      <c r="C7" s="138">
        <v>10</v>
      </c>
      <c r="D7" s="137">
        <f t="shared" ref="D7:F70" si="1">IF(COUNTIF($I:$I,$I7&amp;"*")=1,C7,IF($J7=3,SUMIFS(C:C,$I:$I,$I7&amp;"*",$J:$J,5),IF($J7=5,SUMIFS(C:C,$I:$I,$I7&amp;"*",$J:$J,7),C7)))</f>
        <v>10</v>
      </c>
      <c r="E7" s="145">
        <v>0</v>
      </c>
      <c r="F7" s="137">
        <f t="shared" si="1"/>
        <v>0</v>
      </c>
      <c r="G7" s="136">
        <f t="shared" si="0"/>
        <v>0</v>
      </c>
      <c r="H7" s="133"/>
      <c r="I7" s="123" t="str">
        <f t="shared" ref="I7:I70" si="2">IF(LEN(A7)=3,"'"&amp;A7,IF(LEN(A7)=5,"'"&amp;A7,"'"&amp;A7))</f>
        <v>'20101</v>
      </c>
      <c r="J7" s="142">
        <f t="shared" ref="J7:J70" si="3">LEN(A7)</f>
        <v>5</v>
      </c>
      <c r="K7" s="172">
        <f t="shared" ref="K7:K70" si="4">D7+F7</f>
        <v>10</v>
      </c>
    </row>
    <row r="8" spans="1:11" ht="14.45" customHeight="1">
      <c r="A8" s="143">
        <v>2010101</v>
      </c>
      <c r="B8" s="144" t="s">
        <v>612</v>
      </c>
      <c r="C8" s="138">
        <v>10</v>
      </c>
      <c r="D8" s="137">
        <f t="shared" si="1"/>
        <v>10</v>
      </c>
      <c r="E8" s="145">
        <v>0</v>
      </c>
      <c r="F8" s="137">
        <f t="shared" si="1"/>
        <v>0</v>
      </c>
      <c r="G8" s="136">
        <f t="shared" si="0"/>
        <v>0</v>
      </c>
      <c r="H8" s="133"/>
      <c r="I8" s="123" t="str">
        <f t="shared" si="2"/>
        <v>'2010101</v>
      </c>
      <c r="J8" s="142">
        <f t="shared" si="3"/>
        <v>7</v>
      </c>
      <c r="K8" s="172">
        <f t="shared" si="4"/>
        <v>10</v>
      </c>
    </row>
    <row r="9" spans="1:11" hidden="1">
      <c r="A9" s="143">
        <v>2010102</v>
      </c>
      <c r="B9" s="144" t="s">
        <v>613</v>
      </c>
      <c r="C9" s="138"/>
      <c r="D9" s="137">
        <f t="shared" si="1"/>
        <v>0</v>
      </c>
      <c r="E9" s="145">
        <v>0</v>
      </c>
      <c r="F9" s="137">
        <f t="shared" si="1"/>
        <v>0</v>
      </c>
      <c r="G9" s="136">
        <f t="shared" si="0"/>
        <v>0</v>
      </c>
      <c r="H9" s="133"/>
      <c r="I9" s="123" t="str">
        <f t="shared" si="2"/>
        <v>'2010102</v>
      </c>
      <c r="J9" s="142">
        <f t="shared" si="3"/>
        <v>7</v>
      </c>
      <c r="K9" s="172">
        <f t="shared" si="4"/>
        <v>0</v>
      </c>
    </row>
    <row r="10" spans="1:11" hidden="1">
      <c r="A10" s="143">
        <v>2010103</v>
      </c>
      <c r="B10" s="144" t="s">
        <v>614</v>
      </c>
      <c r="C10" s="138"/>
      <c r="D10" s="137">
        <f t="shared" si="1"/>
        <v>0</v>
      </c>
      <c r="E10" s="145">
        <v>0</v>
      </c>
      <c r="F10" s="137">
        <f t="shared" si="1"/>
        <v>0</v>
      </c>
      <c r="G10" s="136">
        <f t="shared" si="0"/>
        <v>0</v>
      </c>
      <c r="H10" s="133"/>
      <c r="I10" s="123" t="str">
        <f t="shared" si="2"/>
        <v>'2010103</v>
      </c>
      <c r="J10" s="142">
        <f t="shared" si="3"/>
        <v>7</v>
      </c>
      <c r="K10" s="172">
        <f t="shared" si="4"/>
        <v>0</v>
      </c>
    </row>
    <row r="11" spans="1:11" hidden="1">
      <c r="A11" s="143">
        <v>2010104</v>
      </c>
      <c r="B11" s="144" t="s">
        <v>615</v>
      </c>
      <c r="C11" s="138"/>
      <c r="D11" s="137">
        <f t="shared" si="1"/>
        <v>0</v>
      </c>
      <c r="E11" s="145">
        <v>0</v>
      </c>
      <c r="F11" s="137">
        <f t="shared" si="1"/>
        <v>0</v>
      </c>
      <c r="G11" s="136">
        <f t="shared" si="0"/>
        <v>0</v>
      </c>
      <c r="H11" s="133"/>
      <c r="I11" s="123" t="str">
        <f t="shared" si="2"/>
        <v>'2010104</v>
      </c>
      <c r="J11" s="142">
        <f t="shared" si="3"/>
        <v>7</v>
      </c>
      <c r="K11" s="172">
        <f t="shared" si="4"/>
        <v>0</v>
      </c>
    </row>
    <row r="12" spans="1:11" hidden="1">
      <c r="A12" s="143">
        <v>2010105</v>
      </c>
      <c r="B12" s="144" t="s">
        <v>616</v>
      </c>
      <c r="C12" s="138"/>
      <c r="D12" s="137">
        <f t="shared" si="1"/>
        <v>0</v>
      </c>
      <c r="E12" s="145">
        <v>0</v>
      </c>
      <c r="F12" s="137">
        <f t="shared" si="1"/>
        <v>0</v>
      </c>
      <c r="G12" s="136">
        <f t="shared" si="0"/>
        <v>0</v>
      </c>
      <c r="H12" s="133"/>
      <c r="I12" s="123" t="str">
        <f t="shared" si="2"/>
        <v>'2010105</v>
      </c>
      <c r="J12" s="142">
        <f t="shared" si="3"/>
        <v>7</v>
      </c>
      <c r="K12" s="172">
        <f t="shared" si="4"/>
        <v>0</v>
      </c>
    </row>
    <row r="13" spans="1:11" hidden="1">
      <c r="A13" s="143">
        <v>2010106</v>
      </c>
      <c r="B13" s="144" t="s">
        <v>617</v>
      </c>
      <c r="C13" s="138"/>
      <c r="D13" s="137">
        <f t="shared" si="1"/>
        <v>0</v>
      </c>
      <c r="E13" s="145">
        <v>0</v>
      </c>
      <c r="F13" s="137">
        <f t="shared" si="1"/>
        <v>0</v>
      </c>
      <c r="G13" s="136">
        <f t="shared" si="0"/>
        <v>0</v>
      </c>
      <c r="H13" s="133"/>
      <c r="I13" s="123" t="str">
        <f t="shared" si="2"/>
        <v>'2010106</v>
      </c>
      <c r="J13" s="142">
        <f t="shared" si="3"/>
        <v>7</v>
      </c>
      <c r="K13" s="172">
        <f t="shared" si="4"/>
        <v>0</v>
      </c>
    </row>
    <row r="14" spans="1:11" hidden="1">
      <c r="A14" s="143">
        <v>2010107</v>
      </c>
      <c r="B14" s="144" t="s">
        <v>618</v>
      </c>
      <c r="C14" s="138"/>
      <c r="D14" s="137">
        <f t="shared" si="1"/>
        <v>0</v>
      </c>
      <c r="E14" s="145">
        <v>0</v>
      </c>
      <c r="F14" s="137">
        <f t="shared" si="1"/>
        <v>0</v>
      </c>
      <c r="G14" s="136">
        <f t="shared" si="0"/>
        <v>0</v>
      </c>
      <c r="H14" s="133"/>
      <c r="I14" s="123" t="str">
        <f t="shared" si="2"/>
        <v>'2010107</v>
      </c>
      <c r="J14" s="142">
        <f t="shared" si="3"/>
        <v>7</v>
      </c>
      <c r="K14" s="172">
        <f t="shared" si="4"/>
        <v>0</v>
      </c>
    </row>
    <row r="15" spans="1:11" hidden="1">
      <c r="A15" s="143">
        <v>2010108</v>
      </c>
      <c r="B15" s="144" t="s">
        <v>619</v>
      </c>
      <c r="C15" s="138"/>
      <c r="D15" s="137">
        <f t="shared" si="1"/>
        <v>0</v>
      </c>
      <c r="E15" s="145">
        <v>0</v>
      </c>
      <c r="F15" s="137">
        <f t="shared" si="1"/>
        <v>0</v>
      </c>
      <c r="G15" s="136">
        <f t="shared" si="0"/>
        <v>0</v>
      </c>
      <c r="H15" s="133"/>
      <c r="I15" s="123" t="str">
        <f t="shared" si="2"/>
        <v>'2010108</v>
      </c>
      <c r="J15" s="142">
        <f t="shared" si="3"/>
        <v>7</v>
      </c>
      <c r="K15" s="172">
        <f t="shared" si="4"/>
        <v>0</v>
      </c>
    </row>
    <row r="16" spans="1:11" hidden="1">
      <c r="A16" s="143">
        <v>2010109</v>
      </c>
      <c r="B16" s="144" t="s">
        <v>620</v>
      </c>
      <c r="C16" s="138"/>
      <c r="D16" s="137">
        <f t="shared" si="1"/>
        <v>0</v>
      </c>
      <c r="E16" s="145">
        <v>0</v>
      </c>
      <c r="F16" s="137">
        <f t="shared" si="1"/>
        <v>0</v>
      </c>
      <c r="G16" s="136">
        <f t="shared" si="0"/>
        <v>0</v>
      </c>
      <c r="H16" s="133"/>
      <c r="I16" s="123" t="str">
        <f t="shared" si="2"/>
        <v>'2010109</v>
      </c>
      <c r="J16" s="142">
        <f t="shared" si="3"/>
        <v>7</v>
      </c>
      <c r="K16" s="172">
        <f t="shared" si="4"/>
        <v>0</v>
      </c>
    </row>
    <row r="17" spans="1:11" hidden="1">
      <c r="A17" s="143">
        <v>2010150</v>
      </c>
      <c r="B17" s="144" t="s">
        <v>621</v>
      </c>
      <c r="C17" s="138"/>
      <c r="D17" s="137">
        <f t="shared" si="1"/>
        <v>0</v>
      </c>
      <c r="E17" s="145">
        <v>0</v>
      </c>
      <c r="F17" s="137">
        <f t="shared" si="1"/>
        <v>0</v>
      </c>
      <c r="G17" s="136">
        <f t="shared" si="0"/>
        <v>0</v>
      </c>
      <c r="H17" s="133"/>
      <c r="I17" s="123" t="str">
        <f t="shared" si="2"/>
        <v>'2010150</v>
      </c>
      <c r="J17" s="142">
        <f t="shared" si="3"/>
        <v>7</v>
      </c>
      <c r="K17" s="172">
        <f t="shared" si="4"/>
        <v>0</v>
      </c>
    </row>
    <row r="18" spans="1:11" hidden="1">
      <c r="A18" s="143">
        <v>2010199</v>
      </c>
      <c r="B18" s="144" t="s">
        <v>622</v>
      </c>
      <c r="C18" s="138"/>
      <c r="D18" s="137">
        <f t="shared" si="1"/>
        <v>0</v>
      </c>
      <c r="E18" s="145">
        <v>0</v>
      </c>
      <c r="F18" s="137">
        <f t="shared" si="1"/>
        <v>0</v>
      </c>
      <c r="G18" s="136">
        <f t="shared" si="0"/>
        <v>0</v>
      </c>
      <c r="H18" s="133"/>
      <c r="I18" s="123" t="str">
        <f t="shared" si="2"/>
        <v>'2010199</v>
      </c>
      <c r="J18" s="142">
        <f t="shared" si="3"/>
        <v>7</v>
      </c>
      <c r="K18" s="172">
        <f t="shared" si="4"/>
        <v>0</v>
      </c>
    </row>
    <row r="19" spans="1:11" hidden="1">
      <c r="A19" s="143">
        <v>20102</v>
      </c>
      <c r="B19" s="144" t="s">
        <v>623</v>
      </c>
      <c r="C19" s="138"/>
      <c r="D19" s="137">
        <f t="shared" si="1"/>
        <v>0</v>
      </c>
      <c r="E19" s="145">
        <v>0</v>
      </c>
      <c r="F19" s="137">
        <f t="shared" si="1"/>
        <v>0</v>
      </c>
      <c r="G19" s="136">
        <f t="shared" si="0"/>
        <v>0</v>
      </c>
      <c r="H19" s="133"/>
      <c r="I19" s="123" t="str">
        <f t="shared" si="2"/>
        <v>'20102</v>
      </c>
      <c r="J19" s="142">
        <f t="shared" si="3"/>
        <v>5</v>
      </c>
      <c r="K19" s="172">
        <f t="shared" si="4"/>
        <v>0</v>
      </c>
    </row>
    <row r="20" spans="1:11" hidden="1">
      <c r="A20" s="143">
        <v>2010201</v>
      </c>
      <c r="B20" s="144" t="s">
        <v>612</v>
      </c>
      <c r="C20" s="138"/>
      <c r="D20" s="137">
        <f t="shared" si="1"/>
        <v>0</v>
      </c>
      <c r="E20" s="145">
        <v>0</v>
      </c>
      <c r="F20" s="137">
        <f t="shared" si="1"/>
        <v>0</v>
      </c>
      <c r="G20" s="136">
        <f t="shared" si="0"/>
        <v>0</v>
      </c>
      <c r="H20" s="133"/>
      <c r="I20" s="123" t="str">
        <f t="shared" si="2"/>
        <v>'2010201</v>
      </c>
      <c r="J20" s="142">
        <f t="shared" si="3"/>
        <v>7</v>
      </c>
      <c r="K20" s="172">
        <f t="shared" si="4"/>
        <v>0</v>
      </c>
    </row>
    <row r="21" spans="1:11" hidden="1">
      <c r="A21" s="143">
        <v>2010202</v>
      </c>
      <c r="B21" s="144" t="s">
        <v>613</v>
      </c>
      <c r="C21" s="138"/>
      <c r="D21" s="137">
        <f t="shared" si="1"/>
        <v>0</v>
      </c>
      <c r="E21" s="145">
        <v>0</v>
      </c>
      <c r="F21" s="137">
        <f t="shared" si="1"/>
        <v>0</v>
      </c>
      <c r="G21" s="136">
        <f t="shared" si="0"/>
        <v>0</v>
      </c>
      <c r="H21" s="133"/>
      <c r="I21" s="123" t="str">
        <f t="shared" si="2"/>
        <v>'2010202</v>
      </c>
      <c r="J21" s="142">
        <f t="shared" si="3"/>
        <v>7</v>
      </c>
      <c r="K21" s="172">
        <f t="shared" si="4"/>
        <v>0</v>
      </c>
    </row>
    <row r="22" spans="1:11" hidden="1">
      <c r="A22" s="143">
        <v>2010203</v>
      </c>
      <c r="B22" s="144" t="s">
        <v>614</v>
      </c>
      <c r="C22" s="138"/>
      <c r="D22" s="137">
        <f t="shared" si="1"/>
        <v>0</v>
      </c>
      <c r="E22" s="145">
        <v>0</v>
      </c>
      <c r="F22" s="137">
        <f t="shared" si="1"/>
        <v>0</v>
      </c>
      <c r="G22" s="136">
        <f t="shared" si="0"/>
        <v>0</v>
      </c>
      <c r="H22" s="133"/>
      <c r="I22" s="123" t="str">
        <f t="shared" si="2"/>
        <v>'2010203</v>
      </c>
      <c r="J22" s="142">
        <f t="shared" si="3"/>
        <v>7</v>
      </c>
      <c r="K22" s="172">
        <f t="shared" si="4"/>
        <v>0</v>
      </c>
    </row>
    <row r="23" spans="1:11" hidden="1">
      <c r="A23" s="143">
        <v>2010204</v>
      </c>
      <c r="B23" s="144" t="s">
        <v>624</v>
      </c>
      <c r="C23" s="138"/>
      <c r="D23" s="137">
        <f t="shared" si="1"/>
        <v>0</v>
      </c>
      <c r="E23" s="145">
        <v>0</v>
      </c>
      <c r="F23" s="137">
        <f t="shared" si="1"/>
        <v>0</v>
      </c>
      <c r="G23" s="136">
        <f t="shared" si="0"/>
        <v>0</v>
      </c>
      <c r="H23" s="133"/>
      <c r="I23" s="123" t="str">
        <f t="shared" si="2"/>
        <v>'2010204</v>
      </c>
      <c r="J23" s="142">
        <f t="shared" si="3"/>
        <v>7</v>
      </c>
      <c r="K23" s="172">
        <f t="shared" si="4"/>
        <v>0</v>
      </c>
    </row>
    <row r="24" spans="1:11" hidden="1">
      <c r="A24" s="143">
        <v>2010205</v>
      </c>
      <c r="B24" s="144" t="s">
        <v>625</v>
      </c>
      <c r="C24" s="138"/>
      <c r="D24" s="137">
        <f t="shared" si="1"/>
        <v>0</v>
      </c>
      <c r="E24" s="145">
        <v>0</v>
      </c>
      <c r="F24" s="137">
        <f t="shared" si="1"/>
        <v>0</v>
      </c>
      <c r="G24" s="136">
        <f t="shared" si="0"/>
        <v>0</v>
      </c>
      <c r="H24" s="133"/>
      <c r="I24" s="123" t="str">
        <f t="shared" si="2"/>
        <v>'2010205</v>
      </c>
      <c r="J24" s="142">
        <f t="shared" si="3"/>
        <v>7</v>
      </c>
      <c r="K24" s="172">
        <f t="shared" si="4"/>
        <v>0</v>
      </c>
    </row>
    <row r="25" spans="1:11" hidden="1">
      <c r="A25" s="143">
        <v>2010206</v>
      </c>
      <c r="B25" s="144" t="s">
        <v>626</v>
      </c>
      <c r="C25" s="138"/>
      <c r="D25" s="137">
        <f t="shared" si="1"/>
        <v>0</v>
      </c>
      <c r="E25" s="145">
        <v>0</v>
      </c>
      <c r="F25" s="137">
        <f t="shared" si="1"/>
        <v>0</v>
      </c>
      <c r="G25" s="136">
        <f t="shared" si="0"/>
        <v>0</v>
      </c>
      <c r="H25" s="133"/>
      <c r="I25" s="123" t="str">
        <f t="shared" si="2"/>
        <v>'2010206</v>
      </c>
      <c r="J25" s="142">
        <f t="shared" si="3"/>
        <v>7</v>
      </c>
      <c r="K25" s="172">
        <f t="shared" si="4"/>
        <v>0</v>
      </c>
    </row>
    <row r="26" spans="1:11" hidden="1">
      <c r="A26" s="143">
        <v>2010250</v>
      </c>
      <c r="B26" s="144" t="s">
        <v>621</v>
      </c>
      <c r="C26" s="138"/>
      <c r="D26" s="137">
        <f t="shared" si="1"/>
        <v>0</v>
      </c>
      <c r="E26" s="145">
        <v>0</v>
      </c>
      <c r="F26" s="137">
        <f t="shared" si="1"/>
        <v>0</v>
      </c>
      <c r="G26" s="136">
        <f t="shared" si="0"/>
        <v>0</v>
      </c>
      <c r="H26" s="133"/>
      <c r="I26" s="123" t="str">
        <f t="shared" si="2"/>
        <v>'2010250</v>
      </c>
      <c r="J26" s="142">
        <f t="shared" si="3"/>
        <v>7</v>
      </c>
      <c r="K26" s="172">
        <f t="shared" si="4"/>
        <v>0</v>
      </c>
    </row>
    <row r="27" spans="1:11" hidden="1">
      <c r="A27" s="143">
        <v>2010299</v>
      </c>
      <c r="B27" s="144" t="s">
        <v>627</v>
      </c>
      <c r="C27" s="138"/>
      <c r="D27" s="137">
        <f t="shared" si="1"/>
        <v>0</v>
      </c>
      <c r="E27" s="145">
        <v>0</v>
      </c>
      <c r="F27" s="137">
        <f t="shared" si="1"/>
        <v>0</v>
      </c>
      <c r="G27" s="136">
        <f t="shared" si="0"/>
        <v>0</v>
      </c>
      <c r="H27" s="133"/>
      <c r="I27" s="123" t="str">
        <f t="shared" si="2"/>
        <v>'2010299</v>
      </c>
      <c r="J27" s="142">
        <f t="shared" si="3"/>
        <v>7</v>
      </c>
      <c r="K27" s="172">
        <f t="shared" si="4"/>
        <v>0</v>
      </c>
    </row>
    <row r="28" spans="1:11" ht="14.45" customHeight="1">
      <c r="A28" s="143">
        <v>20103</v>
      </c>
      <c r="B28" s="144" t="s">
        <v>628</v>
      </c>
      <c r="C28" s="138">
        <v>2424</v>
      </c>
      <c r="D28" s="137">
        <f t="shared" si="1"/>
        <v>2423</v>
      </c>
      <c r="E28" s="145">
        <v>2898</v>
      </c>
      <c r="F28" s="137">
        <f>IF(COUNTIF($I:$I,$I28&amp;"*")=1,E28,IF($J28=3,SUMIFS(E:E,$I:$I,$I28&amp;"*",$J:$J,5),IF($J28=5,SUMIFS(E:E,$I:$I,$I28&amp;"*",$J:$J,7),E28)))</f>
        <v>2898</v>
      </c>
      <c r="G28" s="136">
        <f t="shared" si="0"/>
        <v>1.1960379694593479</v>
      </c>
      <c r="H28" s="133"/>
      <c r="I28" s="123" t="str">
        <f t="shared" si="2"/>
        <v>'20103</v>
      </c>
      <c r="J28" s="142">
        <f t="shared" si="3"/>
        <v>5</v>
      </c>
      <c r="K28" s="172">
        <f t="shared" si="4"/>
        <v>5321</v>
      </c>
    </row>
    <row r="29" spans="1:11" ht="14.45" customHeight="1">
      <c r="A29" s="143">
        <v>2010301</v>
      </c>
      <c r="B29" s="144" t="s">
        <v>612</v>
      </c>
      <c r="C29" s="138">
        <v>1261</v>
      </c>
      <c r="D29" s="137">
        <f t="shared" si="1"/>
        <v>1261</v>
      </c>
      <c r="E29" s="145">
        <v>507</v>
      </c>
      <c r="F29" s="137">
        <f t="shared" si="1"/>
        <v>507</v>
      </c>
      <c r="G29" s="136">
        <f t="shared" si="0"/>
        <v>0.40206185567010311</v>
      </c>
      <c r="H29" s="133"/>
      <c r="I29" s="123" t="str">
        <f t="shared" si="2"/>
        <v>'2010301</v>
      </c>
      <c r="J29" s="142">
        <f t="shared" si="3"/>
        <v>7</v>
      </c>
      <c r="K29" s="172">
        <f t="shared" si="4"/>
        <v>1768</v>
      </c>
    </row>
    <row r="30" spans="1:11">
      <c r="A30" s="143">
        <v>2010302</v>
      </c>
      <c r="B30" s="144" t="s">
        <v>613</v>
      </c>
      <c r="C30" s="138">
        <v>19</v>
      </c>
      <c r="D30" s="137">
        <f t="shared" si="1"/>
        <v>19</v>
      </c>
      <c r="E30" s="145">
        <v>0</v>
      </c>
      <c r="F30" s="137">
        <f t="shared" si="1"/>
        <v>0</v>
      </c>
      <c r="G30" s="136">
        <f t="shared" si="0"/>
        <v>0</v>
      </c>
      <c r="H30" s="133"/>
      <c r="I30" s="123" t="str">
        <f t="shared" si="2"/>
        <v>'2010302</v>
      </c>
      <c r="J30" s="142">
        <f t="shared" si="3"/>
        <v>7</v>
      </c>
      <c r="K30" s="172">
        <f t="shared" si="4"/>
        <v>19</v>
      </c>
    </row>
    <row r="31" spans="1:11" hidden="1">
      <c r="A31" s="143">
        <v>2010303</v>
      </c>
      <c r="B31" s="144" t="s">
        <v>614</v>
      </c>
      <c r="C31" s="138"/>
      <c r="D31" s="137">
        <f t="shared" si="1"/>
        <v>0</v>
      </c>
      <c r="E31" s="145">
        <v>0</v>
      </c>
      <c r="F31" s="137">
        <f t="shared" si="1"/>
        <v>0</v>
      </c>
      <c r="G31" s="136">
        <f t="shared" si="0"/>
        <v>0</v>
      </c>
      <c r="H31" s="133"/>
      <c r="I31" s="123" t="str">
        <f t="shared" si="2"/>
        <v>'2010303</v>
      </c>
      <c r="J31" s="142">
        <f t="shared" si="3"/>
        <v>7</v>
      </c>
      <c r="K31" s="172">
        <f t="shared" si="4"/>
        <v>0</v>
      </c>
    </row>
    <row r="32" spans="1:11" hidden="1">
      <c r="A32" s="143">
        <v>2010304</v>
      </c>
      <c r="B32" s="144" t="s">
        <v>629</v>
      </c>
      <c r="C32" s="138"/>
      <c r="D32" s="137">
        <f t="shared" si="1"/>
        <v>0</v>
      </c>
      <c r="E32" s="145">
        <v>0</v>
      </c>
      <c r="F32" s="137">
        <f t="shared" si="1"/>
        <v>0</v>
      </c>
      <c r="G32" s="136">
        <f t="shared" si="0"/>
        <v>0</v>
      </c>
      <c r="H32" s="133"/>
      <c r="I32" s="123" t="str">
        <f t="shared" si="2"/>
        <v>'2010304</v>
      </c>
      <c r="J32" s="142">
        <f t="shared" si="3"/>
        <v>7</v>
      </c>
      <c r="K32" s="172">
        <f t="shared" si="4"/>
        <v>0</v>
      </c>
    </row>
    <row r="33" spans="1:11" hidden="1">
      <c r="A33" s="143">
        <v>2010305</v>
      </c>
      <c r="B33" s="144" t="s">
        <v>630</v>
      </c>
      <c r="C33" s="138"/>
      <c r="D33" s="137">
        <f t="shared" si="1"/>
        <v>0</v>
      </c>
      <c r="E33" s="145">
        <v>0</v>
      </c>
      <c r="F33" s="137">
        <f t="shared" si="1"/>
        <v>0</v>
      </c>
      <c r="G33" s="136">
        <f t="shared" si="0"/>
        <v>0</v>
      </c>
      <c r="H33" s="133"/>
      <c r="I33" s="123" t="str">
        <f t="shared" si="2"/>
        <v>'2010305</v>
      </c>
      <c r="J33" s="142">
        <f t="shared" si="3"/>
        <v>7</v>
      </c>
      <c r="K33" s="172">
        <f t="shared" si="4"/>
        <v>0</v>
      </c>
    </row>
    <row r="34" spans="1:11" hidden="1">
      <c r="A34" s="143">
        <v>2010306</v>
      </c>
      <c r="B34" s="144" t="s">
        <v>631</v>
      </c>
      <c r="C34" s="138"/>
      <c r="D34" s="137">
        <f t="shared" si="1"/>
        <v>0</v>
      </c>
      <c r="E34" s="145">
        <v>0</v>
      </c>
      <c r="F34" s="137">
        <f t="shared" si="1"/>
        <v>0</v>
      </c>
      <c r="G34" s="136">
        <f t="shared" si="0"/>
        <v>0</v>
      </c>
      <c r="H34" s="133"/>
      <c r="I34" s="123" t="str">
        <f t="shared" si="2"/>
        <v>'2010306</v>
      </c>
      <c r="J34" s="142">
        <f t="shared" si="3"/>
        <v>7</v>
      </c>
      <c r="K34" s="172">
        <f t="shared" si="4"/>
        <v>0</v>
      </c>
    </row>
    <row r="35" spans="1:11" ht="14.45" customHeight="1">
      <c r="A35" s="143">
        <v>2010308</v>
      </c>
      <c r="B35" s="144" t="s">
        <v>632</v>
      </c>
      <c r="C35" s="138"/>
      <c r="D35" s="137">
        <f t="shared" si="1"/>
        <v>0</v>
      </c>
      <c r="E35" s="145">
        <v>52</v>
      </c>
      <c r="F35" s="137">
        <f t="shared" si="1"/>
        <v>52</v>
      </c>
      <c r="G35" s="136">
        <f t="shared" si="0"/>
        <v>0</v>
      </c>
      <c r="H35" s="133"/>
      <c r="I35" s="123" t="str">
        <f t="shared" si="2"/>
        <v>'2010308</v>
      </c>
      <c r="J35" s="142">
        <f t="shared" si="3"/>
        <v>7</v>
      </c>
      <c r="K35" s="172">
        <f t="shared" si="4"/>
        <v>52</v>
      </c>
    </row>
    <row r="36" spans="1:11" hidden="1">
      <c r="A36" s="143">
        <v>2010309</v>
      </c>
      <c r="B36" s="144" t="s">
        <v>633</v>
      </c>
      <c r="C36" s="138"/>
      <c r="D36" s="137">
        <f t="shared" si="1"/>
        <v>0</v>
      </c>
      <c r="E36" s="145">
        <v>0</v>
      </c>
      <c r="F36" s="137">
        <f t="shared" si="1"/>
        <v>0</v>
      </c>
      <c r="G36" s="136">
        <f t="shared" si="0"/>
        <v>0</v>
      </c>
      <c r="H36" s="133"/>
      <c r="I36" s="123" t="str">
        <f t="shared" si="2"/>
        <v>'2010309</v>
      </c>
      <c r="J36" s="142">
        <f t="shared" si="3"/>
        <v>7</v>
      </c>
      <c r="K36" s="172">
        <f t="shared" si="4"/>
        <v>0</v>
      </c>
    </row>
    <row r="37" spans="1:11" hidden="1">
      <c r="A37" s="143">
        <v>2010350</v>
      </c>
      <c r="B37" s="144" t="s">
        <v>621</v>
      </c>
      <c r="C37" s="138"/>
      <c r="D37" s="137">
        <f t="shared" si="1"/>
        <v>0</v>
      </c>
      <c r="E37" s="145">
        <v>0</v>
      </c>
      <c r="F37" s="137">
        <f t="shared" si="1"/>
        <v>0</v>
      </c>
      <c r="G37" s="136">
        <f t="shared" si="0"/>
        <v>0</v>
      </c>
      <c r="H37" s="133"/>
      <c r="I37" s="123" t="str">
        <f t="shared" si="2"/>
        <v>'2010350</v>
      </c>
      <c r="J37" s="142">
        <f t="shared" si="3"/>
        <v>7</v>
      </c>
      <c r="K37" s="172">
        <f t="shared" si="4"/>
        <v>0</v>
      </c>
    </row>
    <row r="38" spans="1:11" ht="14.45" customHeight="1">
      <c r="A38" s="143">
        <v>2010399</v>
      </c>
      <c r="B38" s="144" t="s">
        <v>634</v>
      </c>
      <c r="C38" s="138">
        <v>1143</v>
      </c>
      <c r="D38" s="137">
        <f t="shared" si="1"/>
        <v>1143</v>
      </c>
      <c r="E38" s="145">
        <v>2339</v>
      </c>
      <c r="F38" s="137">
        <f t="shared" si="1"/>
        <v>2339</v>
      </c>
      <c r="G38" s="136">
        <f t="shared" si="0"/>
        <v>2.0463692038495189</v>
      </c>
      <c r="H38" s="133"/>
      <c r="I38" s="123" t="str">
        <f t="shared" si="2"/>
        <v>'2010399</v>
      </c>
      <c r="J38" s="142">
        <f t="shared" si="3"/>
        <v>7</v>
      </c>
      <c r="K38" s="172">
        <f t="shared" si="4"/>
        <v>3482</v>
      </c>
    </row>
    <row r="39" spans="1:11" ht="14.45" customHeight="1">
      <c r="A39" s="143">
        <v>20104</v>
      </c>
      <c r="B39" s="144" t="s">
        <v>635</v>
      </c>
      <c r="C39" s="138">
        <v>499</v>
      </c>
      <c r="D39" s="137">
        <f t="shared" si="1"/>
        <v>499</v>
      </c>
      <c r="E39" s="184">
        <v>689</v>
      </c>
      <c r="F39" s="137">
        <f t="shared" si="1"/>
        <v>689</v>
      </c>
      <c r="G39" s="136">
        <f t="shared" si="0"/>
        <v>1.3807615230460921</v>
      </c>
      <c r="H39" s="133"/>
      <c r="I39" s="123" t="str">
        <f t="shared" si="2"/>
        <v>'20104</v>
      </c>
      <c r="J39" s="142">
        <f t="shared" si="3"/>
        <v>5</v>
      </c>
      <c r="K39" s="172">
        <f t="shared" si="4"/>
        <v>1188</v>
      </c>
    </row>
    <row r="40" spans="1:11" ht="14.45" customHeight="1">
      <c r="A40" s="143">
        <v>2010401</v>
      </c>
      <c r="B40" s="144" t="s">
        <v>612</v>
      </c>
      <c r="C40" s="138">
        <v>290</v>
      </c>
      <c r="D40" s="137">
        <f t="shared" si="1"/>
        <v>290</v>
      </c>
      <c r="E40" s="184">
        <v>360</v>
      </c>
      <c r="F40" s="137">
        <f t="shared" si="1"/>
        <v>360</v>
      </c>
      <c r="G40" s="136">
        <f t="shared" si="0"/>
        <v>1.2413793103448276</v>
      </c>
      <c r="H40" s="133"/>
      <c r="I40" s="123" t="str">
        <f t="shared" si="2"/>
        <v>'2010401</v>
      </c>
      <c r="J40" s="142">
        <f t="shared" si="3"/>
        <v>7</v>
      </c>
      <c r="K40" s="172">
        <f t="shared" si="4"/>
        <v>650</v>
      </c>
    </row>
    <row r="41" spans="1:11" hidden="1">
      <c r="A41" s="143">
        <v>2010402</v>
      </c>
      <c r="B41" s="144" t="s">
        <v>613</v>
      </c>
      <c r="C41" s="138"/>
      <c r="D41" s="137">
        <f t="shared" si="1"/>
        <v>0</v>
      </c>
      <c r="E41" s="145">
        <v>0</v>
      </c>
      <c r="F41" s="137">
        <f t="shared" si="1"/>
        <v>0</v>
      </c>
      <c r="G41" s="136">
        <f t="shared" si="0"/>
        <v>0</v>
      </c>
      <c r="H41" s="133"/>
      <c r="I41" s="123" t="str">
        <f t="shared" si="2"/>
        <v>'2010402</v>
      </c>
      <c r="J41" s="142">
        <f t="shared" si="3"/>
        <v>7</v>
      </c>
      <c r="K41" s="172">
        <f t="shared" si="4"/>
        <v>0</v>
      </c>
    </row>
    <row r="42" spans="1:11" hidden="1">
      <c r="A42" s="143">
        <v>2010403</v>
      </c>
      <c r="B42" s="144" t="s">
        <v>614</v>
      </c>
      <c r="C42" s="138"/>
      <c r="D42" s="137">
        <f t="shared" si="1"/>
        <v>0</v>
      </c>
      <c r="E42" s="145">
        <v>0</v>
      </c>
      <c r="F42" s="137">
        <f t="shared" si="1"/>
        <v>0</v>
      </c>
      <c r="G42" s="136">
        <f t="shared" si="0"/>
        <v>0</v>
      </c>
      <c r="H42" s="133"/>
      <c r="I42" s="123" t="str">
        <f t="shared" si="2"/>
        <v>'2010403</v>
      </c>
      <c r="J42" s="142">
        <f t="shared" si="3"/>
        <v>7</v>
      </c>
      <c r="K42" s="172">
        <f t="shared" si="4"/>
        <v>0</v>
      </c>
    </row>
    <row r="43" spans="1:11" ht="14.45" customHeight="1">
      <c r="A43" s="143">
        <v>2010404</v>
      </c>
      <c r="B43" s="144" t="s">
        <v>636</v>
      </c>
      <c r="C43" s="138">
        <v>41</v>
      </c>
      <c r="D43" s="137">
        <f t="shared" si="1"/>
        <v>41</v>
      </c>
      <c r="E43" s="145">
        <v>0</v>
      </c>
      <c r="F43" s="137">
        <f t="shared" si="1"/>
        <v>0</v>
      </c>
      <c r="G43" s="136">
        <f t="shared" si="0"/>
        <v>0</v>
      </c>
      <c r="H43" s="133"/>
      <c r="I43" s="123" t="str">
        <f t="shared" si="2"/>
        <v>'2010404</v>
      </c>
      <c r="J43" s="142">
        <f t="shared" si="3"/>
        <v>7</v>
      </c>
      <c r="K43" s="172">
        <f t="shared" si="4"/>
        <v>41</v>
      </c>
    </row>
    <row r="44" spans="1:11" hidden="1">
      <c r="A44" s="143">
        <v>2010405</v>
      </c>
      <c r="B44" s="144" t="s">
        <v>637</v>
      </c>
      <c r="C44" s="138"/>
      <c r="D44" s="137">
        <f t="shared" si="1"/>
        <v>0</v>
      </c>
      <c r="E44" s="145">
        <v>0</v>
      </c>
      <c r="F44" s="137">
        <f t="shared" si="1"/>
        <v>0</v>
      </c>
      <c r="G44" s="136">
        <f t="shared" si="0"/>
        <v>0</v>
      </c>
      <c r="H44" s="133"/>
      <c r="I44" s="123" t="str">
        <f t="shared" si="2"/>
        <v>'2010405</v>
      </c>
      <c r="J44" s="142">
        <f t="shared" si="3"/>
        <v>7</v>
      </c>
      <c r="K44" s="172">
        <f t="shared" si="4"/>
        <v>0</v>
      </c>
    </row>
    <row r="45" spans="1:11" hidden="1">
      <c r="A45" s="143">
        <v>2010406</v>
      </c>
      <c r="B45" s="144" t="s">
        <v>638</v>
      </c>
      <c r="C45" s="138"/>
      <c r="D45" s="137">
        <f t="shared" si="1"/>
        <v>0</v>
      </c>
      <c r="E45" s="145">
        <v>0</v>
      </c>
      <c r="F45" s="137">
        <f t="shared" si="1"/>
        <v>0</v>
      </c>
      <c r="G45" s="136">
        <f t="shared" si="0"/>
        <v>0</v>
      </c>
      <c r="H45" s="133"/>
      <c r="I45" s="123" t="str">
        <f t="shared" si="2"/>
        <v>'2010406</v>
      </c>
      <c r="J45" s="142">
        <f t="shared" si="3"/>
        <v>7</v>
      </c>
      <c r="K45" s="172">
        <f t="shared" si="4"/>
        <v>0</v>
      </c>
    </row>
    <row r="46" spans="1:11" hidden="1">
      <c r="A46" s="143">
        <v>2010407</v>
      </c>
      <c r="B46" s="144" t="s">
        <v>639</v>
      </c>
      <c r="C46" s="138"/>
      <c r="D46" s="137">
        <f t="shared" si="1"/>
        <v>0</v>
      </c>
      <c r="E46" s="145">
        <v>0</v>
      </c>
      <c r="F46" s="137">
        <f t="shared" si="1"/>
        <v>0</v>
      </c>
      <c r="G46" s="136">
        <f t="shared" si="0"/>
        <v>0</v>
      </c>
      <c r="H46" s="133"/>
      <c r="I46" s="123" t="str">
        <f t="shared" si="2"/>
        <v>'2010407</v>
      </c>
      <c r="J46" s="142">
        <f t="shared" si="3"/>
        <v>7</v>
      </c>
      <c r="K46" s="172">
        <f t="shared" si="4"/>
        <v>0</v>
      </c>
    </row>
    <row r="47" spans="1:11" hidden="1">
      <c r="A47" s="143">
        <v>2010408</v>
      </c>
      <c r="B47" s="144" t="s">
        <v>640</v>
      </c>
      <c r="C47" s="138"/>
      <c r="D47" s="137">
        <f t="shared" si="1"/>
        <v>0</v>
      </c>
      <c r="E47" s="145">
        <v>0</v>
      </c>
      <c r="F47" s="137">
        <f t="shared" si="1"/>
        <v>0</v>
      </c>
      <c r="G47" s="136">
        <f t="shared" si="0"/>
        <v>0</v>
      </c>
      <c r="H47" s="133"/>
      <c r="I47" s="123" t="str">
        <f t="shared" si="2"/>
        <v>'2010408</v>
      </c>
      <c r="J47" s="142">
        <f t="shared" si="3"/>
        <v>7</v>
      </c>
      <c r="K47" s="172">
        <f t="shared" si="4"/>
        <v>0</v>
      </c>
    </row>
    <row r="48" spans="1:11" hidden="1">
      <c r="A48" s="143">
        <v>2010409</v>
      </c>
      <c r="B48" s="144" t="s">
        <v>641</v>
      </c>
      <c r="C48" s="138"/>
      <c r="D48" s="137">
        <f t="shared" si="1"/>
        <v>0</v>
      </c>
      <c r="E48" s="145">
        <v>0</v>
      </c>
      <c r="F48" s="137">
        <f t="shared" si="1"/>
        <v>0</v>
      </c>
      <c r="G48" s="136">
        <f t="shared" si="0"/>
        <v>0</v>
      </c>
      <c r="H48" s="133"/>
      <c r="I48" s="123" t="str">
        <f t="shared" si="2"/>
        <v>'2010409</v>
      </c>
      <c r="J48" s="142">
        <f t="shared" si="3"/>
        <v>7</v>
      </c>
      <c r="K48" s="172">
        <f t="shared" si="4"/>
        <v>0</v>
      </c>
    </row>
    <row r="49" spans="1:11" hidden="1">
      <c r="A49" s="143">
        <v>2010450</v>
      </c>
      <c r="B49" s="144" t="s">
        <v>621</v>
      </c>
      <c r="C49" s="138"/>
      <c r="D49" s="137">
        <f t="shared" si="1"/>
        <v>0</v>
      </c>
      <c r="E49" s="145">
        <v>0</v>
      </c>
      <c r="F49" s="137">
        <f t="shared" si="1"/>
        <v>0</v>
      </c>
      <c r="G49" s="136">
        <f t="shared" si="0"/>
        <v>0</v>
      </c>
      <c r="H49" s="133"/>
      <c r="I49" s="123" t="str">
        <f t="shared" si="2"/>
        <v>'2010450</v>
      </c>
      <c r="J49" s="142">
        <f t="shared" si="3"/>
        <v>7</v>
      </c>
      <c r="K49" s="172">
        <f t="shared" si="4"/>
        <v>0</v>
      </c>
    </row>
    <row r="50" spans="1:11" ht="14.45" customHeight="1">
      <c r="A50" s="143">
        <v>2010499</v>
      </c>
      <c r="B50" s="144" t="s">
        <v>642</v>
      </c>
      <c r="C50" s="138">
        <v>168</v>
      </c>
      <c r="D50" s="137">
        <f t="shared" si="1"/>
        <v>168</v>
      </c>
      <c r="E50" s="145">
        <v>329</v>
      </c>
      <c r="F50" s="137">
        <f t="shared" si="1"/>
        <v>329</v>
      </c>
      <c r="G50" s="136">
        <f t="shared" si="0"/>
        <v>1.9583333333333333</v>
      </c>
      <c r="H50" s="133"/>
      <c r="I50" s="123" t="str">
        <f t="shared" si="2"/>
        <v>'2010499</v>
      </c>
      <c r="J50" s="142">
        <f t="shared" si="3"/>
        <v>7</v>
      </c>
      <c r="K50" s="172">
        <f t="shared" si="4"/>
        <v>497</v>
      </c>
    </row>
    <row r="51" spans="1:11" ht="14.45" customHeight="1">
      <c r="A51" s="143">
        <v>20105</v>
      </c>
      <c r="B51" s="144" t="s">
        <v>643</v>
      </c>
      <c r="C51" s="138">
        <v>2</v>
      </c>
      <c r="D51" s="137">
        <f t="shared" si="1"/>
        <v>2</v>
      </c>
      <c r="E51" s="145">
        <v>3</v>
      </c>
      <c r="F51" s="137">
        <f t="shared" si="1"/>
        <v>3</v>
      </c>
      <c r="G51" s="136">
        <f t="shared" si="0"/>
        <v>1.5</v>
      </c>
      <c r="H51" s="133"/>
      <c r="I51" s="123" t="str">
        <f t="shared" si="2"/>
        <v>'20105</v>
      </c>
      <c r="J51" s="142">
        <f t="shared" si="3"/>
        <v>5</v>
      </c>
      <c r="K51" s="172">
        <f t="shared" si="4"/>
        <v>5</v>
      </c>
    </row>
    <row r="52" spans="1:11" hidden="1">
      <c r="A52" s="143">
        <v>2010501</v>
      </c>
      <c r="B52" s="144" t="s">
        <v>612</v>
      </c>
      <c r="C52" s="138"/>
      <c r="D52" s="137">
        <f t="shared" si="1"/>
        <v>0</v>
      </c>
      <c r="E52" s="145">
        <v>0</v>
      </c>
      <c r="F52" s="137">
        <f t="shared" si="1"/>
        <v>0</v>
      </c>
      <c r="G52" s="136">
        <f t="shared" si="0"/>
        <v>0</v>
      </c>
      <c r="H52" s="133"/>
      <c r="I52" s="123" t="str">
        <f t="shared" si="2"/>
        <v>'2010501</v>
      </c>
      <c r="J52" s="142">
        <f t="shared" si="3"/>
        <v>7</v>
      </c>
      <c r="K52" s="172">
        <f t="shared" si="4"/>
        <v>0</v>
      </c>
    </row>
    <row r="53" spans="1:11" hidden="1">
      <c r="A53" s="143">
        <v>2010502</v>
      </c>
      <c r="B53" s="144" t="s">
        <v>613</v>
      </c>
      <c r="C53" s="138"/>
      <c r="D53" s="137">
        <f t="shared" si="1"/>
        <v>0</v>
      </c>
      <c r="E53" s="145">
        <v>0</v>
      </c>
      <c r="F53" s="137">
        <f t="shared" si="1"/>
        <v>0</v>
      </c>
      <c r="G53" s="136">
        <f t="shared" si="0"/>
        <v>0</v>
      </c>
      <c r="H53" s="133"/>
      <c r="I53" s="123" t="str">
        <f t="shared" si="2"/>
        <v>'2010502</v>
      </c>
      <c r="J53" s="142">
        <f t="shared" si="3"/>
        <v>7</v>
      </c>
      <c r="K53" s="172">
        <f t="shared" si="4"/>
        <v>0</v>
      </c>
    </row>
    <row r="54" spans="1:11" hidden="1">
      <c r="A54" s="143">
        <v>2010503</v>
      </c>
      <c r="B54" s="144" t="s">
        <v>614</v>
      </c>
      <c r="C54" s="138"/>
      <c r="D54" s="137">
        <f t="shared" si="1"/>
        <v>0</v>
      </c>
      <c r="E54" s="145">
        <v>0</v>
      </c>
      <c r="F54" s="137">
        <f t="shared" si="1"/>
        <v>0</v>
      </c>
      <c r="G54" s="136">
        <f t="shared" si="0"/>
        <v>0</v>
      </c>
      <c r="H54" s="133"/>
      <c r="I54" s="123" t="str">
        <f t="shared" si="2"/>
        <v>'2010503</v>
      </c>
      <c r="J54" s="142">
        <f t="shared" si="3"/>
        <v>7</v>
      </c>
      <c r="K54" s="172">
        <f t="shared" si="4"/>
        <v>0</v>
      </c>
    </row>
    <row r="55" spans="1:11" hidden="1">
      <c r="A55" s="143">
        <v>2010504</v>
      </c>
      <c r="B55" s="144" t="s">
        <v>644</v>
      </c>
      <c r="C55" s="138"/>
      <c r="D55" s="137">
        <f t="shared" si="1"/>
        <v>0</v>
      </c>
      <c r="E55" s="145">
        <v>0</v>
      </c>
      <c r="F55" s="137">
        <f t="shared" si="1"/>
        <v>0</v>
      </c>
      <c r="G55" s="136">
        <f t="shared" si="0"/>
        <v>0</v>
      </c>
      <c r="H55" s="133"/>
      <c r="I55" s="123" t="str">
        <f t="shared" si="2"/>
        <v>'2010504</v>
      </c>
      <c r="J55" s="142">
        <f t="shared" si="3"/>
        <v>7</v>
      </c>
      <c r="K55" s="172">
        <f t="shared" si="4"/>
        <v>0</v>
      </c>
    </row>
    <row r="56" spans="1:11" hidden="1">
      <c r="A56" s="143">
        <v>2010505</v>
      </c>
      <c r="B56" s="144" t="s">
        <v>645</v>
      </c>
      <c r="C56" s="138"/>
      <c r="D56" s="137">
        <f t="shared" si="1"/>
        <v>0</v>
      </c>
      <c r="E56" s="145">
        <v>0</v>
      </c>
      <c r="F56" s="137">
        <f t="shared" si="1"/>
        <v>0</v>
      </c>
      <c r="G56" s="136">
        <f t="shared" si="0"/>
        <v>0</v>
      </c>
      <c r="H56" s="133"/>
      <c r="I56" s="123" t="str">
        <f t="shared" si="2"/>
        <v>'2010505</v>
      </c>
      <c r="J56" s="142">
        <f t="shared" si="3"/>
        <v>7</v>
      </c>
      <c r="K56" s="172">
        <f t="shared" si="4"/>
        <v>0</v>
      </c>
    </row>
    <row r="57" spans="1:11" hidden="1">
      <c r="A57" s="143">
        <v>2010506</v>
      </c>
      <c r="B57" s="144" t="s">
        <v>646</v>
      </c>
      <c r="C57" s="138"/>
      <c r="D57" s="137">
        <f t="shared" si="1"/>
        <v>0</v>
      </c>
      <c r="E57" s="145">
        <v>0</v>
      </c>
      <c r="F57" s="137">
        <f t="shared" si="1"/>
        <v>0</v>
      </c>
      <c r="G57" s="136">
        <f t="shared" si="0"/>
        <v>0</v>
      </c>
      <c r="H57" s="133"/>
      <c r="I57" s="123" t="str">
        <f t="shared" si="2"/>
        <v>'2010506</v>
      </c>
      <c r="J57" s="142">
        <f t="shared" si="3"/>
        <v>7</v>
      </c>
      <c r="K57" s="172">
        <f t="shared" si="4"/>
        <v>0</v>
      </c>
    </row>
    <row r="58" spans="1:11" ht="14.45" customHeight="1">
      <c r="A58" s="143">
        <v>2010507</v>
      </c>
      <c r="B58" s="144" t="s">
        <v>647</v>
      </c>
      <c r="C58" s="138">
        <v>2</v>
      </c>
      <c r="D58" s="137">
        <f t="shared" si="1"/>
        <v>2</v>
      </c>
      <c r="E58" s="145">
        <v>3</v>
      </c>
      <c r="F58" s="137">
        <f t="shared" si="1"/>
        <v>3</v>
      </c>
      <c r="G58" s="136">
        <f t="shared" si="0"/>
        <v>1.5</v>
      </c>
      <c r="H58" s="133"/>
      <c r="I58" s="123" t="str">
        <f t="shared" si="2"/>
        <v>'2010507</v>
      </c>
      <c r="J58" s="142">
        <f t="shared" si="3"/>
        <v>7</v>
      </c>
      <c r="K58" s="172">
        <f t="shared" si="4"/>
        <v>5</v>
      </c>
    </row>
    <row r="59" spans="1:11" hidden="1">
      <c r="A59" s="143">
        <v>2010508</v>
      </c>
      <c r="B59" s="144" t="s">
        <v>648</v>
      </c>
      <c r="C59" s="138"/>
      <c r="D59" s="137">
        <f t="shared" si="1"/>
        <v>0</v>
      </c>
      <c r="E59" s="145">
        <v>0</v>
      </c>
      <c r="F59" s="137">
        <f t="shared" si="1"/>
        <v>0</v>
      </c>
      <c r="G59" s="136">
        <f t="shared" si="0"/>
        <v>0</v>
      </c>
      <c r="H59" s="133"/>
      <c r="I59" s="123" t="str">
        <f t="shared" si="2"/>
        <v>'2010508</v>
      </c>
      <c r="J59" s="142">
        <f t="shared" si="3"/>
        <v>7</v>
      </c>
      <c r="K59" s="172">
        <f t="shared" si="4"/>
        <v>0</v>
      </c>
    </row>
    <row r="60" spans="1:11" hidden="1">
      <c r="A60" s="143">
        <v>2010550</v>
      </c>
      <c r="B60" s="144" t="s">
        <v>621</v>
      </c>
      <c r="C60" s="138"/>
      <c r="D60" s="137">
        <f t="shared" si="1"/>
        <v>0</v>
      </c>
      <c r="E60" s="145">
        <v>0</v>
      </c>
      <c r="F60" s="137">
        <f t="shared" si="1"/>
        <v>0</v>
      </c>
      <c r="G60" s="136">
        <f t="shared" si="0"/>
        <v>0</v>
      </c>
      <c r="H60" s="133"/>
      <c r="I60" s="123" t="str">
        <f t="shared" si="2"/>
        <v>'2010550</v>
      </c>
      <c r="J60" s="142">
        <f t="shared" si="3"/>
        <v>7</v>
      </c>
      <c r="K60" s="172">
        <f t="shared" si="4"/>
        <v>0</v>
      </c>
    </row>
    <row r="61" spans="1:11" hidden="1">
      <c r="A61" s="143">
        <v>2010599</v>
      </c>
      <c r="B61" s="144" t="s">
        <v>649</v>
      </c>
      <c r="C61" s="138"/>
      <c r="D61" s="137">
        <f t="shared" si="1"/>
        <v>0</v>
      </c>
      <c r="E61" s="145">
        <v>0</v>
      </c>
      <c r="F61" s="137">
        <f t="shared" si="1"/>
        <v>0</v>
      </c>
      <c r="G61" s="136">
        <f t="shared" si="0"/>
        <v>0</v>
      </c>
      <c r="H61" s="133"/>
      <c r="I61" s="123" t="str">
        <f t="shared" si="2"/>
        <v>'2010599</v>
      </c>
      <c r="J61" s="142">
        <f t="shared" si="3"/>
        <v>7</v>
      </c>
      <c r="K61" s="172">
        <f t="shared" si="4"/>
        <v>0</v>
      </c>
    </row>
    <row r="62" spans="1:11" ht="14.45" customHeight="1">
      <c r="A62" s="143">
        <v>20106</v>
      </c>
      <c r="B62" s="144" t="s">
        <v>650</v>
      </c>
      <c r="C62" s="138">
        <v>637</v>
      </c>
      <c r="D62" s="137">
        <f t="shared" si="1"/>
        <v>637</v>
      </c>
      <c r="E62" s="184">
        <v>665</v>
      </c>
      <c r="F62" s="137">
        <f t="shared" si="1"/>
        <v>665</v>
      </c>
      <c r="G62" s="136">
        <f t="shared" si="0"/>
        <v>1.043956043956044</v>
      </c>
      <c r="H62" s="133"/>
      <c r="I62" s="123" t="str">
        <f t="shared" si="2"/>
        <v>'20106</v>
      </c>
      <c r="J62" s="142">
        <f t="shared" si="3"/>
        <v>5</v>
      </c>
      <c r="K62" s="172">
        <f t="shared" si="4"/>
        <v>1302</v>
      </c>
    </row>
    <row r="63" spans="1:11" ht="14.45" customHeight="1">
      <c r="A63" s="143">
        <v>2010601</v>
      </c>
      <c r="B63" s="144" t="s">
        <v>612</v>
      </c>
      <c r="C63" s="138">
        <v>462</v>
      </c>
      <c r="D63" s="137">
        <f t="shared" si="1"/>
        <v>462</v>
      </c>
      <c r="E63" s="145">
        <v>406</v>
      </c>
      <c r="F63" s="137">
        <f t="shared" si="1"/>
        <v>406</v>
      </c>
      <c r="G63" s="136">
        <f t="shared" si="0"/>
        <v>0.87878787878787878</v>
      </c>
      <c r="H63" s="133"/>
      <c r="I63" s="123" t="str">
        <f t="shared" si="2"/>
        <v>'2010601</v>
      </c>
      <c r="J63" s="142">
        <f t="shared" si="3"/>
        <v>7</v>
      </c>
      <c r="K63" s="172">
        <f t="shared" si="4"/>
        <v>868</v>
      </c>
    </row>
    <row r="64" spans="1:11" hidden="1">
      <c r="A64" s="143">
        <v>2010602</v>
      </c>
      <c r="B64" s="144" t="s">
        <v>613</v>
      </c>
      <c r="C64" s="138"/>
      <c r="D64" s="137">
        <f t="shared" si="1"/>
        <v>0</v>
      </c>
      <c r="E64" s="145">
        <v>0</v>
      </c>
      <c r="F64" s="137">
        <f t="shared" si="1"/>
        <v>0</v>
      </c>
      <c r="G64" s="136">
        <f t="shared" si="0"/>
        <v>0</v>
      </c>
      <c r="H64" s="133"/>
      <c r="I64" s="123" t="str">
        <f t="shared" si="2"/>
        <v>'2010602</v>
      </c>
      <c r="J64" s="142">
        <f t="shared" si="3"/>
        <v>7</v>
      </c>
      <c r="K64" s="172">
        <f t="shared" si="4"/>
        <v>0</v>
      </c>
    </row>
    <row r="65" spans="1:11" hidden="1">
      <c r="A65" s="143">
        <v>2010603</v>
      </c>
      <c r="B65" s="144" t="s">
        <v>614</v>
      </c>
      <c r="C65" s="138"/>
      <c r="D65" s="137">
        <f t="shared" si="1"/>
        <v>0</v>
      </c>
      <c r="E65" s="145">
        <v>0</v>
      </c>
      <c r="F65" s="137">
        <f t="shared" si="1"/>
        <v>0</v>
      </c>
      <c r="G65" s="136">
        <f t="shared" si="0"/>
        <v>0</v>
      </c>
      <c r="H65" s="133"/>
      <c r="I65" s="123" t="str">
        <f t="shared" si="2"/>
        <v>'2010603</v>
      </c>
      <c r="J65" s="142">
        <f t="shared" si="3"/>
        <v>7</v>
      </c>
      <c r="K65" s="172">
        <f t="shared" si="4"/>
        <v>0</v>
      </c>
    </row>
    <row r="66" spans="1:11" ht="14.45" customHeight="1">
      <c r="A66" s="143">
        <v>2010604</v>
      </c>
      <c r="B66" s="144" t="s">
        <v>651</v>
      </c>
      <c r="C66" s="138"/>
      <c r="D66" s="137">
        <f t="shared" si="1"/>
        <v>0</v>
      </c>
      <c r="E66" s="145">
        <v>2</v>
      </c>
      <c r="F66" s="137">
        <f t="shared" si="1"/>
        <v>2</v>
      </c>
      <c r="G66" s="136">
        <f t="shared" si="0"/>
        <v>0</v>
      </c>
      <c r="H66" s="133"/>
      <c r="I66" s="123" t="str">
        <f t="shared" si="2"/>
        <v>'2010604</v>
      </c>
      <c r="J66" s="142">
        <f t="shared" si="3"/>
        <v>7</v>
      </c>
      <c r="K66" s="172">
        <f t="shared" si="4"/>
        <v>2</v>
      </c>
    </row>
    <row r="67" spans="1:11" ht="14.45" customHeight="1">
      <c r="A67" s="143">
        <v>2010605</v>
      </c>
      <c r="B67" s="144" t="s">
        <v>652</v>
      </c>
      <c r="C67" s="138">
        <v>2</v>
      </c>
      <c r="D67" s="137">
        <f t="shared" si="1"/>
        <v>2</v>
      </c>
      <c r="E67" s="184">
        <v>34</v>
      </c>
      <c r="F67" s="137">
        <f t="shared" si="1"/>
        <v>34</v>
      </c>
      <c r="G67" s="136">
        <f t="shared" si="0"/>
        <v>17</v>
      </c>
      <c r="H67" s="133"/>
      <c r="I67" s="123" t="str">
        <f t="shared" si="2"/>
        <v>'2010605</v>
      </c>
      <c r="J67" s="142">
        <f t="shared" si="3"/>
        <v>7</v>
      </c>
      <c r="K67" s="172">
        <f t="shared" si="4"/>
        <v>36</v>
      </c>
    </row>
    <row r="68" spans="1:11" hidden="1">
      <c r="A68" s="143">
        <v>2010606</v>
      </c>
      <c r="B68" s="144" t="s">
        <v>653</v>
      </c>
      <c r="C68" s="138"/>
      <c r="D68" s="137">
        <f t="shared" si="1"/>
        <v>0</v>
      </c>
      <c r="E68" s="145">
        <v>0</v>
      </c>
      <c r="F68" s="137">
        <f t="shared" si="1"/>
        <v>0</v>
      </c>
      <c r="G68" s="136">
        <f t="shared" si="0"/>
        <v>0</v>
      </c>
      <c r="H68" s="133"/>
      <c r="I68" s="123" t="str">
        <f t="shared" si="2"/>
        <v>'2010606</v>
      </c>
      <c r="J68" s="142">
        <f t="shared" si="3"/>
        <v>7</v>
      </c>
      <c r="K68" s="172">
        <f t="shared" si="4"/>
        <v>0</v>
      </c>
    </row>
    <row r="69" spans="1:11" ht="14.45" customHeight="1">
      <c r="A69" s="143">
        <v>2010607</v>
      </c>
      <c r="B69" s="144" t="s">
        <v>654</v>
      </c>
      <c r="C69" s="138">
        <v>3</v>
      </c>
      <c r="D69" s="137">
        <f t="shared" si="1"/>
        <v>3</v>
      </c>
      <c r="E69" s="145">
        <v>11</v>
      </c>
      <c r="F69" s="137">
        <f t="shared" si="1"/>
        <v>11</v>
      </c>
      <c r="G69" s="136">
        <f t="shared" si="0"/>
        <v>3.6666666666666665</v>
      </c>
      <c r="H69" s="133"/>
      <c r="I69" s="123" t="str">
        <f t="shared" si="2"/>
        <v>'2010607</v>
      </c>
      <c r="J69" s="142">
        <f t="shared" si="3"/>
        <v>7</v>
      </c>
      <c r="K69" s="172">
        <f t="shared" si="4"/>
        <v>14</v>
      </c>
    </row>
    <row r="70" spans="1:11" ht="14.45" customHeight="1">
      <c r="A70" s="143">
        <v>2010608</v>
      </c>
      <c r="B70" s="144" t="s">
        <v>655</v>
      </c>
      <c r="C70" s="138">
        <v>115</v>
      </c>
      <c r="D70" s="137">
        <f t="shared" si="1"/>
        <v>115</v>
      </c>
      <c r="E70" s="145">
        <v>100</v>
      </c>
      <c r="F70" s="137">
        <f t="shared" si="1"/>
        <v>100</v>
      </c>
      <c r="G70" s="136">
        <f t="shared" ref="G70:G133" si="5">IF(ISERROR(F70/D70),,F70/D70)</f>
        <v>0.86956521739130432</v>
      </c>
      <c r="H70" s="133"/>
      <c r="I70" s="123" t="str">
        <f t="shared" si="2"/>
        <v>'2010608</v>
      </c>
      <c r="J70" s="142">
        <f t="shared" si="3"/>
        <v>7</v>
      </c>
      <c r="K70" s="172">
        <f t="shared" si="4"/>
        <v>215</v>
      </c>
    </row>
    <row r="71" spans="1:11" hidden="1">
      <c r="A71" s="143">
        <v>2010650</v>
      </c>
      <c r="B71" s="144" t="s">
        <v>621</v>
      </c>
      <c r="C71" s="138"/>
      <c r="D71" s="137">
        <f t="shared" ref="D71:F134" si="6">IF(COUNTIF($I:$I,$I71&amp;"*")=1,C71,IF($J71=3,SUMIFS(C:C,$I:$I,$I71&amp;"*",$J:$J,5),IF($J71=5,SUMIFS(C:C,$I:$I,$I71&amp;"*",$J:$J,7),C71)))</f>
        <v>0</v>
      </c>
      <c r="E71" s="145">
        <v>0</v>
      </c>
      <c r="F71" s="137">
        <f t="shared" si="6"/>
        <v>0</v>
      </c>
      <c r="G71" s="136">
        <f t="shared" si="5"/>
        <v>0</v>
      </c>
      <c r="H71" s="133"/>
      <c r="I71" s="123" t="str">
        <f t="shared" ref="I71:I134" si="7">IF(LEN(A71)=3,"'"&amp;A71,IF(LEN(A71)=5,"'"&amp;A71,"'"&amp;A71))</f>
        <v>'2010650</v>
      </c>
      <c r="J71" s="142">
        <f t="shared" ref="J71:J134" si="8">LEN(A71)</f>
        <v>7</v>
      </c>
      <c r="K71" s="172">
        <f t="shared" ref="K71:K134" si="9">D71+F71</f>
        <v>0</v>
      </c>
    </row>
    <row r="72" spans="1:11" ht="14.45" customHeight="1">
      <c r="A72" s="143">
        <v>2010699</v>
      </c>
      <c r="B72" s="144" t="s">
        <v>656</v>
      </c>
      <c r="C72" s="138">
        <v>55</v>
      </c>
      <c r="D72" s="137">
        <f t="shared" si="6"/>
        <v>55</v>
      </c>
      <c r="E72" s="145">
        <v>112</v>
      </c>
      <c r="F72" s="137">
        <f t="shared" si="6"/>
        <v>112</v>
      </c>
      <c r="G72" s="136">
        <f t="shared" si="5"/>
        <v>2.0363636363636362</v>
      </c>
      <c r="H72" s="133"/>
      <c r="I72" s="123" t="str">
        <f t="shared" si="7"/>
        <v>'2010699</v>
      </c>
      <c r="J72" s="142">
        <f t="shared" si="8"/>
        <v>7</v>
      </c>
      <c r="K72" s="172">
        <f t="shared" si="9"/>
        <v>167</v>
      </c>
    </row>
    <row r="73" spans="1:11" ht="14.45" customHeight="1">
      <c r="A73" s="143">
        <v>20107</v>
      </c>
      <c r="B73" s="144" t="s">
        <v>657</v>
      </c>
      <c r="C73" s="138">
        <v>748</v>
      </c>
      <c r="D73" s="137">
        <f t="shared" si="6"/>
        <v>748</v>
      </c>
      <c r="E73" s="145">
        <v>190</v>
      </c>
      <c r="F73" s="137">
        <f t="shared" si="6"/>
        <v>190</v>
      </c>
      <c r="G73" s="136">
        <f t="shared" si="5"/>
        <v>0.25401069518716579</v>
      </c>
      <c r="H73" s="133"/>
      <c r="I73" s="123" t="str">
        <f t="shared" si="7"/>
        <v>'20107</v>
      </c>
      <c r="J73" s="142">
        <f t="shared" si="8"/>
        <v>5</v>
      </c>
      <c r="K73" s="172">
        <f t="shared" si="9"/>
        <v>938</v>
      </c>
    </row>
    <row r="74" spans="1:11" ht="14.45" customHeight="1">
      <c r="A74" s="143">
        <v>2010701</v>
      </c>
      <c r="B74" s="144" t="s">
        <v>612</v>
      </c>
      <c r="C74" s="138">
        <v>238</v>
      </c>
      <c r="D74" s="137">
        <f t="shared" si="6"/>
        <v>238</v>
      </c>
      <c r="E74" s="145">
        <v>35</v>
      </c>
      <c r="F74" s="137">
        <f t="shared" si="6"/>
        <v>35</v>
      </c>
      <c r="G74" s="136">
        <f t="shared" si="5"/>
        <v>0.14705882352941177</v>
      </c>
      <c r="H74" s="133"/>
      <c r="I74" s="123" t="str">
        <f t="shared" si="7"/>
        <v>'2010701</v>
      </c>
      <c r="J74" s="142">
        <f t="shared" si="8"/>
        <v>7</v>
      </c>
      <c r="K74" s="172">
        <f t="shared" si="9"/>
        <v>273</v>
      </c>
    </row>
    <row r="75" spans="1:11" hidden="1">
      <c r="A75" s="143">
        <v>2010702</v>
      </c>
      <c r="B75" s="144" t="s">
        <v>613</v>
      </c>
      <c r="C75" s="138"/>
      <c r="D75" s="137">
        <f t="shared" si="6"/>
        <v>0</v>
      </c>
      <c r="E75" s="145">
        <v>0</v>
      </c>
      <c r="F75" s="137">
        <f t="shared" si="6"/>
        <v>0</v>
      </c>
      <c r="G75" s="136">
        <f t="shared" si="5"/>
        <v>0</v>
      </c>
      <c r="H75" s="133"/>
      <c r="I75" s="123" t="str">
        <f t="shared" si="7"/>
        <v>'2010702</v>
      </c>
      <c r="J75" s="142">
        <f t="shared" si="8"/>
        <v>7</v>
      </c>
      <c r="K75" s="172">
        <f t="shared" si="9"/>
        <v>0</v>
      </c>
    </row>
    <row r="76" spans="1:11" hidden="1">
      <c r="A76" s="143">
        <v>2010703</v>
      </c>
      <c r="B76" s="144" t="s">
        <v>614</v>
      </c>
      <c r="C76" s="138"/>
      <c r="D76" s="137">
        <f t="shared" si="6"/>
        <v>0</v>
      </c>
      <c r="E76" s="145">
        <v>0</v>
      </c>
      <c r="F76" s="137">
        <f t="shared" si="6"/>
        <v>0</v>
      </c>
      <c r="G76" s="136">
        <f t="shared" si="5"/>
        <v>0</v>
      </c>
      <c r="H76" s="133"/>
      <c r="I76" s="123" t="str">
        <f t="shared" si="7"/>
        <v>'2010703</v>
      </c>
      <c r="J76" s="142">
        <f t="shared" si="8"/>
        <v>7</v>
      </c>
      <c r="K76" s="172">
        <f t="shared" si="9"/>
        <v>0</v>
      </c>
    </row>
    <row r="77" spans="1:11" hidden="1">
      <c r="A77" s="143">
        <v>2010704</v>
      </c>
      <c r="B77" s="144" t="s">
        <v>658</v>
      </c>
      <c r="C77" s="138"/>
      <c r="D77" s="137">
        <f t="shared" si="6"/>
        <v>0</v>
      </c>
      <c r="E77" s="145">
        <v>0</v>
      </c>
      <c r="F77" s="137">
        <f t="shared" si="6"/>
        <v>0</v>
      </c>
      <c r="G77" s="136">
        <f t="shared" si="5"/>
        <v>0</v>
      </c>
      <c r="H77" s="133"/>
      <c r="I77" s="123" t="str">
        <f t="shared" si="7"/>
        <v>'2010704</v>
      </c>
      <c r="J77" s="142">
        <f t="shared" si="8"/>
        <v>7</v>
      </c>
      <c r="K77" s="172">
        <f t="shared" si="9"/>
        <v>0</v>
      </c>
    </row>
    <row r="78" spans="1:11" hidden="1">
      <c r="A78" s="143">
        <v>2010705</v>
      </c>
      <c r="B78" s="144" t="s">
        <v>659</v>
      </c>
      <c r="C78" s="138"/>
      <c r="D78" s="137">
        <f t="shared" si="6"/>
        <v>0</v>
      </c>
      <c r="E78" s="145">
        <v>0</v>
      </c>
      <c r="F78" s="137">
        <f t="shared" si="6"/>
        <v>0</v>
      </c>
      <c r="G78" s="136">
        <f t="shared" si="5"/>
        <v>0</v>
      </c>
      <c r="H78" s="133"/>
      <c r="I78" s="123" t="str">
        <f t="shared" si="7"/>
        <v>'2010705</v>
      </c>
      <c r="J78" s="142">
        <f t="shared" si="8"/>
        <v>7</v>
      </c>
      <c r="K78" s="172">
        <f t="shared" si="9"/>
        <v>0</v>
      </c>
    </row>
    <row r="79" spans="1:11" ht="14.45" customHeight="1">
      <c r="A79" s="143">
        <v>2010706</v>
      </c>
      <c r="B79" s="144" t="s">
        <v>660</v>
      </c>
      <c r="C79" s="138"/>
      <c r="D79" s="137">
        <f t="shared" si="6"/>
        <v>0</v>
      </c>
      <c r="E79" s="145">
        <v>26</v>
      </c>
      <c r="F79" s="137">
        <f t="shared" si="6"/>
        <v>26</v>
      </c>
      <c r="G79" s="136">
        <f t="shared" si="5"/>
        <v>0</v>
      </c>
      <c r="H79" s="133"/>
      <c r="I79" s="123" t="str">
        <f t="shared" si="7"/>
        <v>'2010706</v>
      </c>
      <c r="J79" s="142">
        <f t="shared" si="8"/>
        <v>7</v>
      </c>
      <c r="K79" s="172">
        <f t="shared" si="9"/>
        <v>26</v>
      </c>
    </row>
    <row r="80" spans="1:11" hidden="1">
      <c r="A80" s="143">
        <v>2010707</v>
      </c>
      <c r="B80" s="144" t="s">
        <v>661</v>
      </c>
      <c r="C80" s="138"/>
      <c r="D80" s="137">
        <f t="shared" si="6"/>
        <v>0</v>
      </c>
      <c r="E80" s="145">
        <v>0</v>
      </c>
      <c r="F80" s="137">
        <f t="shared" si="6"/>
        <v>0</v>
      </c>
      <c r="G80" s="136">
        <f t="shared" si="5"/>
        <v>0</v>
      </c>
      <c r="H80" s="133"/>
      <c r="I80" s="123" t="str">
        <f t="shared" si="7"/>
        <v>'2010707</v>
      </c>
      <c r="J80" s="142">
        <f t="shared" si="8"/>
        <v>7</v>
      </c>
      <c r="K80" s="172">
        <f t="shared" si="9"/>
        <v>0</v>
      </c>
    </row>
    <row r="81" spans="1:11" ht="14.45" customHeight="1">
      <c r="A81" s="143">
        <v>2010708</v>
      </c>
      <c r="B81" s="144" t="s">
        <v>662</v>
      </c>
      <c r="C81" s="138">
        <v>412</v>
      </c>
      <c r="D81" s="137">
        <f t="shared" si="6"/>
        <v>412</v>
      </c>
      <c r="E81" s="145">
        <v>0</v>
      </c>
      <c r="F81" s="137">
        <f t="shared" si="6"/>
        <v>0</v>
      </c>
      <c r="G81" s="136">
        <f t="shared" si="5"/>
        <v>0</v>
      </c>
      <c r="H81" s="133"/>
      <c r="I81" s="123" t="str">
        <f t="shared" si="7"/>
        <v>'2010708</v>
      </c>
      <c r="J81" s="142">
        <f t="shared" si="8"/>
        <v>7</v>
      </c>
      <c r="K81" s="172">
        <f t="shared" si="9"/>
        <v>412</v>
      </c>
    </row>
    <row r="82" spans="1:11" hidden="1">
      <c r="A82" s="143">
        <v>2010709</v>
      </c>
      <c r="B82" s="144" t="s">
        <v>654</v>
      </c>
      <c r="C82" s="138"/>
      <c r="D82" s="137">
        <f t="shared" si="6"/>
        <v>0</v>
      </c>
      <c r="E82" s="145">
        <v>0</v>
      </c>
      <c r="F82" s="137">
        <f t="shared" si="6"/>
        <v>0</v>
      </c>
      <c r="G82" s="136">
        <f t="shared" si="5"/>
        <v>0</v>
      </c>
      <c r="H82" s="133"/>
      <c r="I82" s="123" t="str">
        <f t="shared" si="7"/>
        <v>'2010709</v>
      </c>
      <c r="J82" s="142">
        <f t="shared" si="8"/>
        <v>7</v>
      </c>
      <c r="K82" s="172">
        <f t="shared" si="9"/>
        <v>0</v>
      </c>
    </row>
    <row r="83" spans="1:11" hidden="1">
      <c r="A83" s="143">
        <v>2010750</v>
      </c>
      <c r="B83" s="144" t="s">
        <v>621</v>
      </c>
      <c r="C83" s="138"/>
      <c r="D83" s="137">
        <f t="shared" si="6"/>
        <v>0</v>
      </c>
      <c r="E83" s="145">
        <v>0</v>
      </c>
      <c r="F83" s="137">
        <f t="shared" si="6"/>
        <v>0</v>
      </c>
      <c r="G83" s="136">
        <f t="shared" si="5"/>
        <v>0</v>
      </c>
      <c r="H83" s="133"/>
      <c r="I83" s="123" t="str">
        <f t="shared" si="7"/>
        <v>'2010750</v>
      </c>
      <c r="J83" s="142">
        <f t="shared" si="8"/>
        <v>7</v>
      </c>
      <c r="K83" s="172">
        <f t="shared" si="9"/>
        <v>0</v>
      </c>
    </row>
    <row r="84" spans="1:11" ht="14.45" customHeight="1">
      <c r="A84" s="143">
        <v>2010799</v>
      </c>
      <c r="B84" s="144" t="s">
        <v>663</v>
      </c>
      <c r="C84" s="138">
        <v>98</v>
      </c>
      <c r="D84" s="137">
        <f t="shared" si="6"/>
        <v>98</v>
      </c>
      <c r="E84" s="145">
        <v>129</v>
      </c>
      <c r="F84" s="137">
        <f t="shared" si="6"/>
        <v>129</v>
      </c>
      <c r="G84" s="136">
        <f t="shared" si="5"/>
        <v>1.3163265306122449</v>
      </c>
      <c r="H84" s="133"/>
      <c r="I84" s="123" t="str">
        <f t="shared" si="7"/>
        <v>'2010799</v>
      </c>
      <c r="J84" s="142">
        <f t="shared" si="8"/>
        <v>7</v>
      </c>
      <c r="K84" s="172">
        <f t="shared" si="9"/>
        <v>227</v>
      </c>
    </row>
    <row r="85" spans="1:11" ht="14.45" customHeight="1">
      <c r="A85" s="143">
        <v>20108</v>
      </c>
      <c r="B85" s="144" t="s">
        <v>664</v>
      </c>
      <c r="C85" s="138">
        <v>28</v>
      </c>
      <c r="D85" s="137">
        <f t="shared" si="6"/>
        <v>28</v>
      </c>
      <c r="E85" s="145">
        <v>0</v>
      </c>
      <c r="F85" s="137">
        <f t="shared" si="6"/>
        <v>0</v>
      </c>
      <c r="G85" s="136">
        <f t="shared" si="5"/>
        <v>0</v>
      </c>
      <c r="H85" s="133"/>
      <c r="I85" s="123" t="str">
        <f t="shared" si="7"/>
        <v>'20108</v>
      </c>
      <c r="J85" s="142">
        <f t="shared" si="8"/>
        <v>5</v>
      </c>
      <c r="K85" s="172">
        <f t="shared" si="9"/>
        <v>28</v>
      </c>
    </row>
    <row r="86" spans="1:11" ht="14.45" hidden="1" customHeight="1">
      <c r="A86" s="143">
        <v>2010801</v>
      </c>
      <c r="B86" s="144" t="s">
        <v>612</v>
      </c>
      <c r="C86" s="138"/>
      <c r="D86" s="137">
        <f t="shared" si="6"/>
        <v>0</v>
      </c>
      <c r="E86" s="145">
        <v>0</v>
      </c>
      <c r="F86" s="137">
        <f t="shared" si="6"/>
        <v>0</v>
      </c>
      <c r="G86" s="136">
        <f t="shared" si="5"/>
        <v>0</v>
      </c>
      <c r="H86" s="133"/>
      <c r="I86" s="123" t="str">
        <f t="shared" si="7"/>
        <v>'2010801</v>
      </c>
      <c r="J86" s="142">
        <f t="shared" si="8"/>
        <v>7</v>
      </c>
      <c r="K86" s="172">
        <f t="shared" si="9"/>
        <v>0</v>
      </c>
    </row>
    <row r="87" spans="1:11" hidden="1">
      <c r="A87" s="143">
        <v>2010802</v>
      </c>
      <c r="B87" s="144" t="s">
        <v>613</v>
      </c>
      <c r="C87" s="138"/>
      <c r="D87" s="137">
        <f t="shared" si="6"/>
        <v>0</v>
      </c>
      <c r="E87" s="145">
        <v>0</v>
      </c>
      <c r="F87" s="137">
        <f t="shared" si="6"/>
        <v>0</v>
      </c>
      <c r="G87" s="136">
        <f t="shared" si="5"/>
        <v>0</v>
      </c>
      <c r="H87" s="133"/>
      <c r="I87" s="123" t="str">
        <f t="shared" si="7"/>
        <v>'2010802</v>
      </c>
      <c r="J87" s="142">
        <f t="shared" si="8"/>
        <v>7</v>
      </c>
      <c r="K87" s="172">
        <f t="shared" si="9"/>
        <v>0</v>
      </c>
    </row>
    <row r="88" spans="1:11" hidden="1">
      <c r="A88" s="143">
        <v>2010803</v>
      </c>
      <c r="B88" s="144" t="s">
        <v>614</v>
      </c>
      <c r="C88" s="138"/>
      <c r="D88" s="137">
        <f t="shared" si="6"/>
        <v>0</v>
      </c>
      <c r="E88" s="145">
        <v>0</v>
      </c>
      <c r="F88" s="137">
        <f t="shared" si="6"/>
        <v>0</v>
      </c>
      <c r="G88" s="136">
        <f t="shared" si="5"/>
        <v>0</v>
      </c>
      <c r="H88" s="133"/>
      <c r="I88" s="123" t="str">
        <f t="shared" si="7"/>
        <v>'2010803</v>
      </c>
      <c r="J88" s="142">
        <f t="shared" si="8"/>
        <v>7</v>
      </c>
      <c r="K88" s="172">
        <f t="shared" si="9"/>
        <v>0</v>
      </c>
    </row>
    <row r="89" spans="1:11" ht="14.45" customHeight="1">
      <c r="A89" s="143">
        <v>2010804</v>
      </c>
      <c r="B89" s="144" t="s">
        <v>665</v>
      </c>
      <c r="C89" s="138">
        <v>28</v>
      </c>
      <c r="D89" s="137">
        <f t="shared" si="6"/>
        <v>28</v>
      </c>
      <c r="E89" s="145">
        <v>0</v>
      </c>
      <c r="F89" s="137">
        <f t="shared" si="6"/>
        <v>0</v>
      </c>
      <c r="G89" s="136">
        <f t="shared" si="5"/>
        <v>0</v>
      </c>
      <c r="H89" s="133"/>
      <c r="I89" s="123" t="str">
        <f t="shared" si="7"/>
        <v>'2010804</v>
      </c>
      <c r="J89" s="142">
        <f t="shared" si="8"/>
        <v>7</v>
      </c>
      <c r="K89" s="172">
        <f t="shared" si="9"/>
        <v>28</v>
      </c>
    </row>
    <row r="90" spans="1:11" hidden="1">
      <c r="A90" s="143">
        <v>2010805</v>
      </c>
      <c r="B90" s="144" t="s">
        <v>666</v>
      </c>
      <c r="C90" s="138"/>
      <c r="D90" s="137">
        <f t="shared" si="6"/>
        <v>0</v>
      </c>
      <c r="E90" s="145">
        <v>0</v>
      </c>
      <c r="F90" s="137">
        <f t="shared" si="6"/>
        <v>0</v>
      </c>
      <c r="G90" s="136">
        <f t="shared" si="5"/>
        <v>0</v>
      </c>
      <c r="H90" s="133"/>
      <c r="I90" s="123" t="str">
        <f t="shared" si="7"/>
        <v>'2010805</v>
      </c>
      <c r="J90" s="142">
        <f t="shared" si="8"/>
        <v>7</v>
      </c>
      <c r="K90" s="172">
        <f t="shared" si="9"/>
        <v>0</v>
      </c>
    </row>
    <row r="91" spans="1:11" hidden="1">
      <c r="A91" s="143">
        <v>2010806</v>
      </c>
      <c r="B91" s="144" t="s">
        <v>654</v>
      </c>
      <c r="C91" s="138"/>
      <c r="D91" s="137">
        <f t="shared" si="6"/>
        <v>0</v>
      </c>
      <c r="E91" s="145">
        <v>0</v>
      </c>
      <c r="F91" s="137">
        <f t="shared" si="6"/>
        <v>0</v>
      </c>
      <c r="G91" s="136">
        <f t="shared" si="5"/>
        <v>0</v>
      </c>
      <c r="H91" s="133"/>
      <c r="I91" s="123" t="str">
        <f t="shared" si="7"/>
        <v>'2010806</v>
      </c>
      <c r="J91" s="142">
        <f t="shared" si="8"/>
        <v>7</v>
      </c>
      <c r="K91" s="172">
        <f t="shared" si="9"/>
        <v>0</v>
      </c>
    </row>
    <row r="92" spans="1:11" hidden="1">
      <c r="A92" s="143">
        <v>2010850</v>
      </c>
      <c r="B92" s="144" t="s">
        <v>621</v>
      </c>
      <c r="C92" s="138"/>
      <c r="D92" s="137">
        <f t="shared" si="6"/>
        <v>0</v>
      </c>
      <c r="E92" s="145">
        <v>0</v>
      </c>
      <c r="F92" s="137">
        <f t="shared" si="6"/>
        <v>0</v>
      </c>
      <c r="G92" s="136">
        <f t="shared" si="5"/>
        <v>0</v>
      </c>
      <c r="H92" s="133"/>
      <c r="I92" s="123" t="str">
        <f t="shared" si="7"/>
        <v>'2010850</v>
      </c>
      <c r="J92" s="142">
        <f t="shared" si="8"/>
        <v>7</v>
      </c>
      <c r="K92" s="172">
        <f t="shared" si="9"/>
        <v>0</v>
      </c>
    </row>
    <row r="93" spans="1:11" hidden="1">
      <c r="A93" s="143">
        <v>2010899</v>
      </c>
      <c r="B93" s="144" t="s">
        <v>667</v>
      </c>
      <c r="C93" s="138"/>
      <c r="D93" s="137">
        <f t="shared" si="6"/>
        <v>0</v>
      </c>
      <c r="E93" s="145">
        <v>0</v>
      </c>
      <c r="F93" s="137">
        <f t="shared" si="6"/>
        <v>0</v>
      </c>
      <c r="G93" s="136">
        <f t="shared" si="5"/>
        <v>0</v>
      </c>
      <c r="H93" s="133"/>
      <c r="I93" s="123" t="str">
        <f t="shared" si="7"/>
        <v>'2010899</v>
      </c>
      <c r="J93" s="142">
        <f t="shared" si="8"/>
        <v>7</v>
      </c>
      <c r="K93" s="172">
        <f t="shared" si="9"/>
        <v>0</v>
      </c>
    </row>
    <row r="94" spans="1:11" hidden="1">
      <c r="A94" s="143">
        <v>20109</v>
      </c>
      <c r="B94" s="144" t="s">
        <v>668</v>
      </c>
      <c r="C94" s="138"/>
      <c r="D94" s="137">
        <f t="shared" si="6"/>
        <v>0</v>
      </c>
      <c r="E94" s="145">
        <v>0</v>
      </c>
      <c r="F94" s="137">
        <f t="shared" si="6"/>
        <v>0</v>
      </c>
      <c r="G94" s="136">
        <f t="shared" si="5"/>
        <v>0</v>
      </c>
      <c r="H94" s="133"/>
      <c r="I94" s="123" t="str">
        <f t="shared" si="7"/>
        <v>'20109</v>
      </c>
      <c r="J94" s="142">
        <f t="shared" si="8"/>
        <v>5</v>
      </c>
      <c r="K94" s="172">
        <f t="shared" si="9"/>
        <v>0</v>
      </c>
    </row>
    <row r="95" spans="1:11" hidden="1">
      <c r="A95" s="143">
        <v>2010901</v>
      </c>
      <c r="B95" s="144" t="s">
        <v>612</v>
      </c>
      <c r="C95" s="138"/>
      <c r="D95" s="137">
        <f t="shared" si="6"/>
        <v>0</v>
      </c>
      <c r="E95" s="145">
        <v>0</v>
      </c>
      <c r="F95" s="137">
        <f t="shared" si="6"/>
        <v>0</v>
      </c>
      <c r="G95" s="136">
        <f t="shared" si="5"/>
        <v>0</v>
      </c>
      <c r="H95" s="133"/>
      <c r="I95" s="123" t="str">
        <f t="shared" si="7"/>
        <v>'2010901</v>
      </c>
      <c r="J95" s="142">
        <f t="shared" si="8"/>
        <v>7</v>
      </c>
      <c r="K95" s="172">
        <f t="shared" si="9"/>
        <v>0</v>
      </c>
    </row>
    <row r="96" spans="1:11" hidden="1">
      <c r="A96" s="143">
        <v>2010902</v>
      </c>
      <c r="B96" s="144" t="s">
        <v>613</v>
      </c>
      <c r="C96" s="138"/>
      <c r="D96" s="137">
        <f t="shared" si="6"/>
        <v>0</v>
      </c>
      <c r="E96" s="145">
        <v>0</v>
      </c>
      <c r="F96" s="137">
        <f t="shared" si="6"/>
        <v>0</v>
      </c>
      <c r="G96" s="136">
        <f t="shared" si="5"/>
        <v>0</v>
      </c>
      <c r="H96" s="133"/>
      <c r="I96" s="123" t="str">
        <f t="shared" si="7"/>
        <v>'2010902</v>
      </c>
      <c r="J96" s="142">
        <f t="shared" si="8"/>
        <v>7</v>
      </c>
      <c r="K96" s="172">
        <f t="shared" si="9"/>
        <v>0</v>
      </c>
    </row>
    <row r="97" spans="1:11" hidden="1">
      <c r="A97" s="143">
        <v>2010903</v>
      </c>
      <c r="B97" s="144" t="s">
        <v>614</v>
      </c>
      <c r="C97" s="138"/>
      <c r="D97" s="137">
        <f t="shared" si="6"/>
        <v>0</v>
      </c>
      <c r="E97" s="145">
        <v>0</v>
      </c>
      <c r="F97" s="137">
        <f t="shared" si="6"/>
        <v>0</v>
      </c>
      <c r="G97" s="136">
        <f t="shared" si="5"/>
        <v>0</v>
      </c>
      <c r="H97" s="133"/>
      <c r="I97" s="123" t="str">
        <f t="shared" si="7"/>
        <v>'2010903</v>
      </c>
      <c r="J97" s="142">
        <f t="shared" si="8"/>
        <v>7</v>
      </c>
      <c r="K97" s="172">
        <f t="shared" si="9"/>
        <v>0</v>
      </c>
    </row>
    <row r="98" spans="1:11" hidden="1">
      <c r="A98" s="143">
        <v>2010905</v>
      </c>
      <c r="B98" s="144" t="s">
        <v>669</v>
      </c>
      <c r="C98" s="138"/>
      <c r="D98" s="137">
        <f t="shared" si="6"/>
        <v>0</v>
      </c>
      <c r="E98" s="145">
        <v>0</v>
      </c>
      <c r="F98" s="137">
        <f t="shared" si="6"/>
        <v>0</v>
      </c>
      <c r="G98" s="136">
        <f t="shared" si="5"/>
        <v>0</v>
      </c>
      <c r="H98" s="133"/>
      <c r="I98" s="123" t="str">
        <f t="shared" si="7"/>
        <v>'2010905</v>
      </c>
      <c r="J98" s="142">
        <f t="shared" si="8"/>
        <v>7</v>
      </c>
      <c r="K98" s="172">
        <f t="shared" si="9"/>
        <v>0</v>
      </c>
    </row>
    <row r="99" spans="1:11" hidden="1">
      <c r="A99" s="143">
        <v>2010907</v>
      </c>
      <c r="B99" s="144" t="s">
        <v>670</v>
      </c>
      <c r="C99" s="138"/>
      <c r="D99" s="137">
        <f t="shared" si="6"/>
        <v>0</v>
      </c>
      <c r="E99" s="145">
        <v>0</v>
      </c>
      <c r="F99" s="137">
        <f t="shared" si="6"/>
        <v>0</v>
      </c>
      <c r="G99" s="136">
        <f t="shared" si="5"/>
        <v>0</v>
      </c>
      <c r="H99" s="133"/>
      <c r="I99" s="123" t="str">
        <f t="shared" si="7"/>
        <v>'2010907</v>
      </c>
      <c r="J99" s="142">
        <f t="shared" si="8"/>
        <v>7</v>
      </c>
      <c r="K99" s="172">
        <f t="shared" si="9"/>
        <v>0</v>
      </c>
    </row>
    <row r="100" spans="1:11" hidden="1">
      <c r="A100" s="143">
        <v>2010908</v>
      </c>
      <c r="B100" s="144" t="s">
        <v>654</v>
      </c>
      <c r="C100" s="138"/>
      <c r="D100" s="137">
        <f t="shared" si="6"/>
        <v>0</v>
      </c>
      <c r="E100" s="145">
        <v>0</v>
      </c>
      <c r="F100" s="137">
        <f t="shared" si="6"/>
        <v>0</v>
      </c>
      <c r="G100" s="136">
        <f t="shared" si="5"/>
        <v>0</v>
      </c>
      <c r="H100" s="133"/>
      <c r="I100" s="123" t="str">
        <f t="shared" si="7"/>
        <v>'2010908</v>
      </c>
      <c r="J100" s="142">
        <f t="shared" si="8"/>
        <v>7</v>
      </c>
      <c r="K100" s="172">
        <f t="shared" si="9"/>
        <v>0</v>
      </c>
    </row>
    <row r="101" spans="1:11" hidden="1">
      <c r="A101" s="143">
        <v>2010909</v>
      </c>
      <c r="B101" s="144" t="s">
        <v>671</v>
      </c>
      <c r="C101" s="138"/>
      <c r="D101" s="137">
        <f t="shared" si="6"/>
        <v>0</v>
      </c>
      <c r="E101" s="145">
        <v>0</v>
      </c>
      <c r="F101" s="137">
        <f t="shared" si="6"/>
        <v>0</v>
      </c>
      <c r="G101" s="136">
        <f t="shared" si="5"/>
        <v>0</v>
      </c>
      <c r="H101" s="133"/>
      <c r="I101" s="123" t="str">
        <f t="shared" si="7"/>
        <v>'2010909</v>
      </c>
      <c r="J101" s="142">
        <f t="shared" si="8"/>
        <v>7</v>
      </c>
      <c r="K101" s="172">
        <f t="shared" si="9"/>
        <v>0</v>
      </c>
    </row>
    <row r="102" spans="1:11" hidden="1">
      <c r="A102" s="143">
        <v>2010910</v>
      </c>
      <c r="B102" s="144" t="s">
        <v>672</v>
      </c>
      <c r="C102" s="138"/>
      <c r="D102" s="137">
        <f t="shared" si="6"/>
        <v>0</v>
      </c>
      <c r="E102" s="145">
        <v>0</v>
      </c>
      <c r="F102" s="137">
        <f t="shared" si="6"/>
        <v>0</v>
      </c>
      <c r="G102" s="136">
        <f t="shared" si="5"/>
        <v>0</v>
      </c>
      <c r="H102" s="133"/>
      <c r="I102" s="123" t="str">
        <f t="shared" si="7"/>
        <v>'2010910</v>
      </c>
      <c r="J102" s="142">
        <f t="shared" si="8"/>
        <v>7</v>
      </c>
      <c r="K102" s="172">
        <f t="shared" si="9"/>
        <v>0</v>
      </c>
    </row>
    <row r="103" spans="1:11" hidden="1">
      <c r="A103" s="143">
        <v>2010911</v>
      </c>
      <c r="B103" s="144" t="s">
        <v>673</v>
      </c>
      <c r="C103" s="138"/>
      <c r="D103" s="137">
        <f t="shared" si="6"/>
        <v>0</v>
      </c>
      <c r="E103" s="145">
        <v>0</v>
      </c>
      <c r="F103" s="137">
        <f t="shared" si="6"/>
        <v>0</v>
      </c>
      <c r="G103" s="136">
        <f t="shared" si="5"/>
        <v>0</v>
      </c>
      <c r="H103" s="133"/>
      <c r="I103" s="123" t="str">
        <f t="shared" si="7"/>
        <v>'2010911</v>
      </c>
      <c r="J103" s="142">
        <f t="shared" si="8"/>
        <v>7</v>
      </c>
      <c r="K103" s="172">
        <f t="shared" si="9"/>
        <v>0</v>
      </c>
    </row>
    <row r="104" spans="1:11" hidden="1">
      <c r="A104" s="143">
        <v>2010912</v>
      </c>
      <c r="B104" s="144" t="s">
        <v>674</v>
      </c>
      <c r="C104" s="138"/>
      <c r="D104" s="137">
        <f t="shared" si="6"/>
        <v>0</v>
      </c>
      <c r="E104" s="145">
        <v>0</v>
      </c>
      <c r="F104" s="137">
        <f t="shared" si="6"/>
        <v>0</v>
      </c>
      <c r="G104" s="136">
        <f t="shared" si="5"/>
        <v>0</v>
      </c>
      <c r="H104" s="133"/>
      <c r="I104" s="123" t="str">
        <f t="shared" si="7"/>
        <v>'2010912</v>
      </c>
      <c r="J104" s="142">
        <f t="shared" si="8"/>
        <v>7</v>
      </c>
      <c r="K104" s="172">
        <f t="shared" si="9"/>
        <v>0</v>
      </c>
    </row>
    <row r="105" spans="1:11" hidden="1">
      <c r="A105" s="143">
        <v>2010950</v>
      </c>
      <c r="B105" s="144" t="s">
        <v>621</v>
      </c>
      <c r="C105" s="138"/>
      <c r="D105" s="137">
        <f t="shared" si="6"/>
        <v>0</v>
      </c>
      <c r="E105" s="145">
        <v>0</v>
      </c>
      <c r="F105" s="137">
        <f t="shared" si="6"/>
        <v>0</v>
      </c>
      <c r="G105" s="136">
        <f t="shared" si="5"/>
        <v>0</v>
      </c>
      <c r="H105" s="133"/>
      <c r="I105" s="123" t="str">
        <f t="shared" si="7"/>
        <v>'2010950</v>
      </c>
      <c r="J105" s="142">
        <f t="shared" si="8"/>
        <v>7</v>
      </c>
      <c r="K105" s="172">
        <f t="shared" si="9"/>
        <v>0</v>
      </c>
    </row>
    <row r="106" spans="1:11" hidden="1">
      <c r="A106" s="143">
        <v>2010999</v>
      </c>
      <c r="B106" s="144" t="s">
        <v>675</v>
      </c>
      <c r="C106" s="138"/>
      <c r="D106" s="137">
        <f t="shared" si="6"/>
        <v>0</v>
      </c>
      <c r="E106" s="145">
        <v>0</v>
      </c>
      <c r="F106" s="137">
        <f t="shared" si="6"/>
        <v>0</v>
      </c>
      <c r="G106" s="136">
        <f t="shared" si="5"/>
        <v>0</v>
      </c>
      <c r="H106" s="133"/>
      <c r="I106" s="123" t="str">
        <f t="shared" si="7"/>
        <v>'2010999</v>
      </c>
      <c r="J106" s="142">
        <f t="shared" si="8"/>
        <v>7</v>
      </c>
      <c r="K106" s="172">
        <f t="shared" si="9"/>
        <v>0</v>
      </c>
    </row>
    <row r="107" spans="1:11" ht="14.45" customHeight="1">
      <c r="A107" s="143">
        <v>20110</v>
      </c>
      <c r="B107" s="144" t="s">
        <v>676</v>
      </c>
      <c r="C107" s="138">
        <v>380</v>
      </c>
      <c r="D107" s="137">
        <f t="shared" si="6"/>
        <v>380</v>
      </c>
      <c r="E107" s="145">
        <v>352</v>
      </c>
      <c r="F107" s="137">
        <f t="shared" si="6"/>
        <v>352</v>
      </c>
      <c r="G107" s="136">
        <f t="shared" si="5"/>
        <v>0.9263157894736842</v>
      </c>
      <c r="H107" s="133"/>
      <c r="I107" s="123" t="str">
        <f t="shared" si="7"/>
        <v>'20110</v>
      </c>
      <c r="J107" s="142">
        <f t="shared" si="8"/>
        <v>5</v>
      </c>
      <c r="K107" s="172">
        <f t="shared" si="9"/>
        <v>732</v>
      </c>
    </row>
    <row r="108" spans="1:11" hidden="1">
      <c r="A108" s="143">
        <v>2011001</v>
      </c>
      <c r="B108" s="144" t="s">
        <v>612</v>
      </c>
      <c r="C108" s="138"/>
      <c r="D108" s="137">
        <f t="shared" si="6"/>
        <v>0</v>
      </c>
      <c r="E108" s="145">
        <v>0</v>
      </c>
      <c r="F108" s="137">
        <f t="shared" si="6"/>
        <v>0</v>
      </c>
      <c r="G108" s="136">
        <f t="shared" si="5"/>
        <v>0</v>
      </c>
      <c r="H108" s="133"/>
      <c r="I108" s="123" t="str">
        <f t="shared" si="7"/>
        <v>'2011001</v>
      </c>
      <c r="J108" s="142">
        <f t="shared" si="8"/>
        <v>7</v>
      </c>
      <c r="K108" s="172">
        <f t="shared" si="9"/>
        <v>0</v>
      </c>
    </row>
    <row r="109" spans="1:11" hidden="1">
      <c r="A109" s="143">
        <v>2011002</v>
      </c>
      <c r="B109" s="144" t="s">
        <v>613</v>
      </c>
      <c r="C109" s="138"/>
      <c r="D109" s="137">
        <f t="shared" si="6"/>
        <v>0</v>
      </c>
      <c r="E109" s="145">
        <v>0</v>
      </c>
      <c r="F109" s="137">
        <f t="shared" si="6"/>
        <v>0</v>
      </c>
      <c r="G109" s="136">
        <f t="shared" si="5"/>
        <v>0</v>
      </c>
      <c r="H109" s="133"/>
      <c r="I109" s="123" t="str">
        <f t="shared" si="7"/>
        <v>'2011002</v>
      </c>
      <c r="J109" s="142">
        <f t="shared" si="8"/>
        <v>7</v>
      </c>
      <c r="K109" s="172">
        <f t="shared" si="9"/>
        <v>0</v>
      </c>
    </row>
    <row r="110" spans="1:11" hidden="1">
      <c r="A110" s="143">
        <v>2011003</v>
      </c>
      <c r="B110" s="144" t="s">
        <v>614</v>
      </c>
      <c r="C110" s="138"/>
      <c r="D110" s="137">
        <f t="shared" si="6"/>
        <v>0</v>
      </c>
      <c r="E110" s="145">
        <v>0</v>
      </c>
      <c r="F110" s="137">
        <f t="shared" si="6"/>
        <v>0</v>
      </c>
      <c r="G110" s="136">
        <f t="shared" si="5"/>
        <v>0</v>
      </c>
      <c r="H110" s="133"/>
      <c r="I110" s="123" t="str">
        <f t="shared" si="7"/>
        <v>'2011003</v>
      </c>
      <c r="J110" s="142">
        <f t="shared" si="8"/>
        <v>7</v>
      </c>
      <c r="K110" s="172">
        <f t="shared" si="9"/>
        <v>0</v>
      </c>
    </row>
    <row r="111" spans="1:11" ht="14.45" customHeight="1">
      <c r="A111" s="143">
        <v>2011004</v>
      </c>
      <c r="B111" s="144" t="s">
        <v>677</v>
      </c>
      <c r="C111" s="138">
        <v>1</v>
      </c>
      <c r="D111" s="137">
        <f t="shared" si="6"/>
        <v>1</v>
      </c>
      <c r="E111" s="145">
        <v>2</v>
      </c>
      <c r="F111" s="137">
        <f t="shared" si="6"/>
        <v>2</v>
      </c>
      <c r="G111" s="136">
        <f t="shared" si="5"/>
        <v>2</v>
      </c>
      <c r="H111" s="133"/>
      <c r="I111" s="123" t="str">
        <f t="shared" si="7"/>
        <v>'2011004</v>
      </c>
      <c r="J111" s="142">
        <f t="shared" si="8"/>
        <v>7</v>
      </c>
      <c r="K111" s="172">
        <f t="shared" si="9"/>
        <v>3</v>
      </c>
    </row>
    <row r="112" spans="1:11" hidden="1">
      <c r="A112" s="143">
        <v>2011005</v>
      </c>
      <c r="B112" s="144" t="s">
        <v>678</v>
      </c>
      <c r="C112" s="138"/>
      <c r="D112" s="137">
        <f t="shared" si="6"/>
        <v>0</v>
      </c>
      <c r="E112" s="145">
        <v>0</v>
      </c>
      <c r="F112" s="137">
        <f t="shared" si="6"/>
        <v>0</v>
      </c>
      <c r="G112" s="136">
        <f t="shared" si="5"/>
        <v>0</v>
      </c>
      <c r="H112" s="133"/>
      <c r="I112" s="123" t="str">
        <f t="shared" si="7"/>
        <v>'2011005</v>
      </c>
      <c r="J112" s="142">
        <f t="shared" si="8"/>
        <v>7</v>
      </c>
      <c r="K112" s="172">
        <f t="shared" si="9"/>
        <v>0</v>
      </c>
    </row>
    <row r="113" spans="1:11" hidden="1">
      <c r="A113" s="143">
        <v>2011007</v>
      </c>
      <c r="B113" s="144" t="s">
        <v>679</v>
      </c>
      <c r="C113" s="138"/>
      <c r="D113" s="137">
        <f t="shared" si="6"/>
        <v>0</v>
      </c>
      <c r="E113" s="145">
        <v>0</v>
      </c>
      <c r="F113" s="137">
        <f t="shared" si="6"/>
        <v>0</v>
      </c>
      <c r="G113" s="136">
        <f t="shared" si="5"/>
        <v>0</v>
      </c>
      <c r="H113" s="133"/>
      <c r="I113" s="123" t="str">
        <f t="shared" si="7"/>
        <v>'2011007</v>
      </c>
      <c r="J113" s="142">
        <f t="shared" si="8"/>
        <v>7</v>
      </c>
      <c r="K113" s="172">
        <f t="shared" si="9"/>
        <v>0</v>
      </c>
    </row>
    <row r="114" spans="1:11" ht="14.45" customHeight="1">
      <c r="A114" s="143">
        <v>2011008</v>
      </c>
      <c r="B114" s="144" t="s">
        <v>680</v>
      </c>
      <c r="C114" s="138">
        <v>0</v>
      </c>
      <c r="D114" s="137">
        <f t="shared" si="6"/>
        <v>0</v>
      </c>
      <c r="E114" s="145">
        <v>8</v>
      </c>
      <c r="F114" s="137">
        <f t="shared" si="6"/>
        <v>8</v>
      </c>
      <c r="G114" s="136">
        <f t="shared" si="5"/>
        <v>0</v>
      </c>
      <c r="H114" s="133"/>
      <c r="I114" s="123" t="str">
        <f t="shared" si="7"/>
        <v>'2011008</v>
      </c>
      <c r="J114" s="142">
        <f t="shared" si="8"/>
        <v>7</v>
      </c>
      <c r="K114" s="172">
        <f t="shared" si="9"/>
        <v>8</v>
      </c>
    </row>
    <row r="115" spans="1:11" hidden="1">
      <c r="A115" s="143">
        <v>2011050</v>
      </c>
      <c r="B115" s="144" t="s">
        <v>621</v>
      </c>
      <c r="C115" s="138"/>
      <c r="D115" s="137">
        <f t="shared" si="6"/>
        <v>0</v>
      </c>
      <c r="E115" s="145">
        <v>0</v>
      </c>
      <c r="F115" s="137">
        <f t="shared" si="6"/>
        <v>0</v>
      </c>
      <c r="G115" s="136">
        <f t="shared" si="5"/>
        <v>0</v>
      </c>
      <c r="H115" s="133"/>
      <c r="I115" s="123" t="str">
        <f t="shared" si="7"/>
        <v>'2011050</v>
      </c>
      <c r="J115" s="142">
        <f t="shared" si="8"/>
        <v>7</v>
      </c>
      <c r="K115" s="172">
        <f t="shared" si="9"/>
        <v>0</v>
      </c>
    </row>
    <row r="116" spans="1:11" ht="14.45" customHeight="1">
      <c r="A116" s="143">
        <v>2011099</v>
      </c>
      <c r="B116" s="144" t="s">
        <v>681</v>
      </c>
      <c r="C116" s="138">
        <v>379</v>
      </c>
      <c r="D116" s="137">
        <f t="shared" si="6"/>
        <v>379</v>
      </c>
      <c r="E116" s="145">
        <v>342</v>
      </c>
      <c r="F116" s="137">
        <f t="shared" si="6"/>
        <v>342</v>
      </c>
      <c r="G116" s="136">
        <f t="shared" si="5"/>
        <v>0.90237467018469653</v>
      </c>
      <c r="H116" s="133"/>
      <c r="I116" s="123" t="str">
        <f t="shared" si="7"/>
        <v>'2011099</v>
      </c>
      <c r="J116" s="142">
        <f t="shared" si="8"/>
        <v>7</v>
      </c>
      <c r="K116" s="172">
        <f t="shared" si="9"/>
        <v>721</v>
      </c>
    </row>
    <row r="117" spans="1:11" hidden="1">
      <c r="A117" s="143">
        <v>20111</v>
      </c>
      <c r="B117" s="144" t="s">
        <v>682</v>
      </c>
      <c r="C117" s="138"/>
      <c r="D117" s="137">
        <f t="shared" si="6"/>
        <v>0</v>
      </c>
      <c r="E117" s="145">
        <v>0</v>
      </c>
      <c r="F117" s="137">
        <f t="shared" si="6"/>
        <v>0</v>
      </c>
      <c r="G117" s="136">
        <f t="shared" si="5"/>
        <v>0</v>
      </c>
      <c r="H117" s="133"/>
      <c r="I117" s="123" t="str">
        <f t="shared" si="7"/>
        <v>'20111</v>
      </c>
      <c r="J117" s="142">
        <f t="shared" si="8"/>
        <v>5</v>
      </c>
      <c r="K117" s="172">
        <f t="shared" si="9"/>
        <v>0</v>
      </c>
    </row>
    <row r="118" spans="1:11" hidden="1">
      <c r="A118" s="143">
        <v>2011101</v>
      </c>
      <c r="B118" s="144" t="s">
        <v>612</v>
      </c>
      <c r="C118" s="138"/>
      <c r="D118" s="137">
        <f t="shared" si="6"/>
        <v>0</v>
      </c>
      <c r="E118" s="145">
        <v>0</v>
      </c>
      <c r="F118" s="137">
        <f t="shared" si="6"/>
        <v>0</v>
      </c>
      <c r="G118" s="136">
        <f t="shared" si="5"/>
        <v>0</v>
      </c>
      <c r="H118" s="133"/>
      <c r="I118" s="123" t="str">
        <f t="shared" si="7"/>
        <v>'2011101</v>
      </c>
      <c r="J118" s="142">
        <f t="shared" si="8"/>
        <v>7</v>
      </c>
      <c r="K118" s="172">
        <f t="shared" si="9"/>
        <v>0</v>
      </c>
    </row>
    <row r="119" spans="1:11" hidden="1">
      <c r="A119" s="143">
        <v>2011102</v>
      </c>
      <c r="B119" s="144" t="s">
        <v>613</v>
      </c>
      <c r="C119" s="138"/>
      <c r="D119" s="137">
        <f t="shared" si="6"/>
        <v>0</v>
      </c>
      <c r="E119" s="145">
        <v>0</v>
      </c>
      <c r="F119" s="137">
        <f t="shared" si="6"/>
        <v>0</v>
      </c>
      <c r="G119" s="136">
        <f t="shared" si="5"/>
        <v>0</v>
      </c>
      <c r="H119" s="133"/>
      <c r="I119" s="123" t="str">
        <f t="shared" si="7"/>
        <v>'2011102</v>
      </c>
      <c r="J119" s="142">
        <f t="shared" si="8"/>
        <v>7</v>
      </c>
      <c r="K119" s="172">
        <f t="shared" si="9"/>
        <v>0</v>
      </c>
    </row>
    <row r="120" spans="1:11" hidden="1">
      <c r="A120" s="143">
        <v>2011103</v>
      </c>
      <c r="B120" s="144" t="s">
        <v>614</v>
      </c>
      <c r="C120" s="138"/>
      <c r="D120" s="137">
        <f t="shared" si="6"/>
        <v>0</v>
      </c>
      <c r="E120" s="145">
        <v>0</v>
      </c>
      <c r="F120" s="137">
        <f t="shared" si="6"/>
        <v>0</v>
      </c>
      <c r="G120" s="136">
        <f t="shared" si="5"/>
        <v>0</v>
      </c>
      <c r="H120" s="133"/>
      <c r="I120" s="123" t="str">
        <f t="shared" si="7"/>
        <v>'2011103</v>
      </c>
      <c r="J120" s="142">
        <f t="shared" si="8"/>
        <v>7</v>
      </c>
      <c r="K120" s="172">
        <f t="shared" si="9"/>
        <v>0</v>
      </c>
    </row>
    <row r="121" spans="1:11" hidden="1">
      <c r="A121" s="143">
        <v>2011104</v>
      </c>
      <c r="B121" s="144" t="s">
        <v>683</v>
      </c>
      <c r="C121" s="138"/>
      <c r="D121" s="137">
        <f t="shared" si="6"/>
        <v>0</v>
      </c>
      <c r="E121" s="145">
        <v>0</v>
      </c>
      <c r="F121" s="137">
        <f t="shared" si="6"/>
        <v>0</v>
      </c>
      <c r="G121" s="136">
        <f t="shared" si="5"/>
        <v>0</v>
      </c>
      <c r="H121" s="133"/>
      <c r="I121" s="123" t="str">
        <f t="shared" si="7"/>
        <v>'2011104</v>
      </c>
      <c r="J121" s="142">
        <f t="shared" si="8"/>
        <v>7</v>
      </c>
      <c r="K121" s="172">
        <f t="shared" si="9"/>
        <v>0</v>
      </c>
    </row>
    <row r="122" spans="1:11" hidden="1">
      <c r="A122" s="143">
        <v>2011105</v>
      </c>
      <c r="B122" s="144" t="s">
        <v>684</v>
      </c>
      <c r="C122" s="138"/>
      <c r="D122" s="137">
        <f t="shared" si="6"/>
        <v>0</v>
      </c>
      <c r="E122" s="145">
        <v>0</v>
      </c>
      <c r="F122" s="137">
        <f t="shared" si="6"/>
        <v>0</v>
      </c>
      <c r="G122" s="136">
        <f t="shared" si="5"/>
        <v>0</v>
      </c>
      <c r="H122" s="133"/>
      <c r="I122" s="123" t="str">
        <f t="shared" si="7"/>
        <v>'2011105</v>
      </c>
      <c r="J122" s="142">
        <f t="shared" si="8"/>
        <v>7</v>
      </c>
      <c r="K122" s="172">
        <f t="shared" si="9"/>
        <v>0</v>
      </c>
    </row>
    <row r="123" spans="1:11" hidden="1">
      <c r="A123" s="143">
        <v>2011106</v>
      </c>
      <c r="B123" s="144" t="s">
        <v>685</v>
      </c>
      <c r="C123" s="138"/>
      <c r="D123" s="137">
        <f t="shared" si="6"/>
        <v>0</v>
      </c>
      <c r="E123" s="145">
        <v>0</v>
      </c>
      <c r="F123" s="137">
        <f t="shared" si="6"/>
        <v>0</v>
      </c>
      <c r="G123" s="136">
        <f t="shared" si="5"/>
        <v>0</v>
      </c>
      <c r="H123" s="133"/>
      <c r="I123" s="123" t="str">
        <f t="shared" si="7"/>
        <v>'2011106</v>
      </c>
      <c r="J123" s="142">
        <f t="shared" si="8"/>
        <v>7</v>
      </c>
      <c r="K123" s="172">
        <f t="shared" si="9"/>
        <v>0</v>
      </c>
    </row>
    <row r="124" spans="1:11" hidden="1">
      <c r="A124" s="143">
        <v>2011150</v>
      </c>
      <c r="B124" s="144" t="s">
        <v>621</v>
      </c>
      <c r="C124" s="138"/>
      <c r="D124" s="137">
        <f t="shared" si="6"/>
        <v>0</v>
      </c>
      <c r="E124" s="145">
        <v>0</v>
      </c>
      <c r="F124" s="137">
        <f t="shared" si="6"/>
        <v>0</v>
      </c>
      <c r="G124" s="136">
        <f t="shared" si="5"/>
        <v>0</v>
      </c>
      <c r="H124" s="133"/>
      <c r="I124" s="123" t="str">
        <f t="shared" si="7"/>
        <v>'2011150</v>
      </c>
      <c r="J124" s="142">
        <f t="shared" si="8"/>
        <v>7</v>
      </c>
      <c r="K124" s="172">
        <f t="shared" si="9"/>
        <v>0</v>
      </c>
    </row>
    <row r="125" spans="1:11" hidden="1">
      <c r="A125" s="143">
        <v>2011199</v>
      </c>
      <c r="B125" s="144" t="s">
        <v>686</v>
      </c>
      <c r="C125" s="138"/>
      <c r="D125" s="137">
        <f t="shared" si="6"/>
        <v>0</v>
      </c>
      <c r="E125" s="145">
        <v>0</v>
      </c>
      <c r="F125" s="137">
        <f t="shared" si="6"/>
        <v>0</v>
      </c>
      <c r="G125" s="136">
        <f t="shared" si="5"/>
        <v>0</v>
      </c>
      <c r="H125" s="133"/>
      <c r="I125" s="123" t="str">
        <f t="shared" si="7"/>
        <v>'2011199</v>
      </c>
      <c r="J125" s="142">
        <f t="shared" si="8"/>
        <v>7</v>
      </c>
      <c r="K125" s="172">
        <f t="shared" si="9"/>
        <v>0</v>
      </c>
    </row>
    <row r="126" spans="1:11" ht="14.45" customHeight="1">
      <c r="A126" s="143">
        <v>20113</v>
      </c>
      <c r="B126" s="144" t="s">
        <v>687</v>
      </c>
      <c r="C126" s="138">
        <v>481</v>
      </c>
      <c r="D126" s="137">
        <f t="shared" si="6"/>
        <v>481</v>
      </c>
      <c r="E126" s="145">
        <v>389</v>
      </c>
      <c r="F126" s="137">
        <f t="shared" si="6"/>
        <v>389</v>
      </c>
      <c r="G126" s="136">
        <f t="shared" si="5"/>
        <v>0.80873180873180872</v>
      </c>
      <c r="H126" s="133"/>
      <c r="I126" s="123" t="str">
        <f t="shared" si="7"/>
        <v>'20113</v>
      </c>
      <c r="J126" s="142">
        <f t="shared" si="8"/>
        <v>5</v>
      </c>
      <c r="K126" s="172">
        <f t="shared" si="9"/>
        <v>870</v>
      </c>
    </row>
    <row r="127" spans="1:11" ht="14.45" customHeight="1">
      <c r="A127" s="143">
        <v>2011301</v>
      </c>
      <c r="B127" s="144" t="s">
        <v>612</v>
      </c>
      <c r="C127" s="138">
        <v>258</v>
      </c>
      <c r="D127" s="137">
        <f t="shared" si="6"/>
        <v>258</v>
      </c>
      <c r="E127" s="145">
        <v>177</v>
      </c>
      <c r="F127" s="137">
        <f t="shared" si="6"/>
        <v>177</v>
      </c>
      <c r="G127" s="136">
        <f t="shared" si="5"/>
        <v>0.68604651162790697</v>
      </c>
      <c r="H127" s="133"/>
      <c r="I127" s="123" t="str">
        <f t="shared" si="7"/>
        <v>'2011301</v>
      </c>
      <c r="J127" s="142">
        <f t="shared" si="8"/>
        <v>7</v>
      </c>
      <c r="K127" s="172">
        <f t="shared" si="9"/>
        <v>435</v>
      </c>
    </row>
    <row r="128" spans="1:11">
      <c r="A128" s="143">
        <v>2011302</v>
      </c>
      <c r="B128" s="144" t="s">
        <v>613</v>
      </c>
      <c r="C128" s="138"/>
      <c r="D128" s="137">
        <f t="shared" si="6"/>
        <v>0</v>
      </c>
      <c r="E128" s="145">
        <v>30</v>
      </c>
      <c r="F128" s="137">
        <f t="shared" si="6"/>
        <v>30</v>
      </c>
      <c r="G128" s="136">
        <f t="shared" si="5"/>
        <v>0</v>
      </c>
      <c r="H128" s="133"/>
      <c r="I128" s="123" t="str">
        <f t="shared" si="7"/>
        <v>'2011302</v>
      </c>
      <c r="J128" s="142">
        <f t="shared" si="8"/>
        <v>7</v>
      </c>
      <c r="K128" s="172">
        <f t="shared" si="9"/>
        <v>30</v>
      </c>
    </row>
    <row r="129" spans="1:11" hidden="1">
      <c r="A129" s="143">
        <v>2011303</v>
      </c>
      <c r="B129" s="144" t="s">
        <v>614</v>
      </c>
      <c r="C129" s="138"/>
      <c r="D129" s="137">
        <f t="shared" si="6"/>
        <v>0</v>
      </c>
      <c r="E129" s="145">
        <v>0</v>
      </c>
      <c r="F129" s="137">
        <f t="shared" si="6"/>
        <v>0</v>
      </c>
      <c r="G129" s="136">
        <f t="shared" si="5"/>
        <v>0</v>
      </c>
      <c r="H129" s="133"/>
      <c r="I129" s="123" t="str">
        <f t="shared" si="7"/>
        <v>'2011303</v>
      </c>
      <c r="J129" s="142">
        <f t="shared" si="8"/>
        <v>7</v>
      </c>
      <c r="K129" s="172">
        <f t="shared" si="9"/>
        <v>0</v>
      </c>
    </row>
    <row r="130" spans="1:11" hidden="1">
      <c r="A130" s="143">
        <v>2011304</v>
      </c>
      <c r="B130" s="144" t="s">
        <v>688</v>
      </c>
      <c r="C130" s="138"/>
      <c r="D130" s="137">
        <f t="shared" si="6"/>
        <v>0</v>
      </c>
      <c r="E130" s="145">
        <v>0</v>
      </c>
      <c r="F130" s="137">
        <f t="shared" si="6"/>
        <v>0</v>
      </c>
      <c r="G130" s="136">
        <f t="shared" si="5"/>
        <v>0</v>
      </c>
      <c r="H130" s="133"/>
      <c r="I130" s="123" t="str">
        <f t="shared" si="7"/>
        <v>'2011304</v>
      </c>
      <c r="J130" s="142">
        <f t="shared" si="8"/>
        <v>7</v>
      </c>
      <c r="K130" s="172">
        <f t="shared" si="9"/>
        <v>0</v>
      </c>
    </row>
    <row r="131" spans="1:11" hidden="1">
      <c r="A131" s="143">
        <v>2011305</v>
      </c>
      <c r="B131" s="144" t="s">
        <v>689</v>
      </c>
      <c r="C131" s="138"/>
      <c r="D131" s="137">
        <f t="shared" si="6"/>
        <v>0</v>
      </c>
      <c r="E131" s="145">
        <v>0</v>
      </c>
      <c r="F131" s="137">
        <f t="shared" si="6"/>
        <v>0</v>
      </c>
      <c r="G131" s="136">
        <f t="shared" si="5"/>
        <v>0</v>
      </c>
      <c r="H131" s="133"/>
      <c r="I131" s="123" t="str">
        <f t="shared" si="7"/>
        <v>'2011305</v>
      </c>
      <c r="J131" s="142">
        <f t="shared" si="8"/>
        <v>7</v>
      </c>
      <c r="K131" s="172">
        <f t="shared" si="9"/>
        <v>0</v>
      </c>
    </row>
    <row r="132" spans="1:11" hidden="1">
      <c r="A132" s="143">
        <v>2011306</v>
      </c>
      <c r="B132" s="144" t="s">
        <v>690</v>
      </c>
      <c r="C132" s="138"/>
      <c r="D132" s="137">
        <f t="shared" si="6"/>
        <v>0</v>
      </c>
      <c r="E132" s="145">
        <v>0</v>
      </c>
      <c r="F132" s="137">
        <f t="shared" si="6"/>
        <v>0</v>
      </c>
      <c r="G132" s="136">
        <f t="shared" si="5"/>
        <v>0</v>
      </c>
      <c r="H132" s="133"/>
      <c r="I132" s="123" t="str">
        <f t="shared" si="7"/>
        <v>'2011306</v>
      </c>
      <c r="J132" s="142">
        <f t="shared" si="8"/>
        <v>7</v>
      </c>
      <c r="K132" s="172">
        <f t="shared" si="9"/>
        <v>0</v>
      </c>
    </row>
    <row r="133" spans="1:11" hidden="1">
      <c r="A133" s="143">
        <v>2011307</v>
      </c>
      <c r="B133" s="144" t="s">
        <v>691</v>
      </c>
      <c r="C133" s="138"/>
      <c r="D133" s="137">
        <f t="shared" si="6"/>
        <v>0</v>
      </c>
      <c r="E133" s="145">
        <v>0</v>
      </c>
      <c r="F133" s="137">
        <f t="shared" si="6"/>
        <v>0</v>
      </c>
      <c r="G133" s="136">
        <f t="shared" si="5"/>
        <v>0</v>
      </c>
      <c r="H133" s="133"/>
      <c r="I133" s="123" t="str">
        <f t="shared" si="7"/>
        <v>'2011307</v>
      </c>
      <c r="J133" s="142">
        <f t="shared" si="8"/>
        <v>7</v>
      </c>
      <c r="K133" s="172">
        <f t="shared" si="9"/>
        <v>0</v>
      </c>
    </row>
    <row r="134" spans="1:11" ht="14.45" customHeight="1">
      <c r="A134" s="143">
        <v>2011308</v>
      </c>
      <c r="B134" s="144" t="s">
        <v>692</v>
      </c>
      <c r="C134" s="138">
        <v>182</v>
      </c>
      <c r="D134" s="137">
        <f t="shared" si="6"/>
        <v>182</v>
      </c>
      <c r="E134" s="145">
        <v>140</v>
      </c>
      <c r="F134" s="137">
        <f t="shared" si="6"/>
        <v>140</v>
      </c>
      <c r="G134" s="136">
        <f t="shared" ref="G134:G197" si="10">IF(ISERROR(F134/D134),,F134/D134)</f>
        <v>0.76923076923076927</v>
      </c>
      <c r="H134" s="133"/>
      <c r="I134" s="123" t="str">
        <f t="shared" si="7"/>
        <v>'2011308</v>
      </c>
      <c r="J134" s="142">
        <f t="shared" si="8"/>
        <v>7</v>
      </c>
      <c r="K134" s="172">
        <f t="shared" si="9"/>
        <v>322</v>
      </c>
    </row>
    <row r="135" spans="1:11" hidden="1">
      <c r="A135" s="143">
        <v>2011350</v>
      </c>
      <c r="B135" s="144" t="s">
        <v>621</v>
      </c>
      <c r="C135" s="138"/>
      <c r="D135" s="137">
        <f t="shared" ref="D135:F198" si="11">IF(COUNTIF($I:$I,$I135&amp;"*")=1,C135,IF($J135=3,SUMIFS(C:C,$I:$I,$I135&amp;"*",$J:$J,5),IF($J135=5,SUMIFS(C:C,$I:$I,$I135&amp;"*",$J:$J,7),C135)))</f>
        <v>0</v>
      </c>
      <c r="E135" s="145">
        <v>0</v>
      </c>
      <c r="F135" s="137">
        <f t="shared" si="11"/>
        <v>0</v>
      </c>
      <c r="G135" s="136">
        <f t="shared" si="10"/>
        <v>0</v>
      </c>
      <c r="H135" s="133"/>
      <c r="I135" s="123" t="str">
        <f t="shared" ref="I135:I198" si="12">IF(LEN(A135)=3,"'"&amp;A135,IF(LEN(A135)=5,"'"&amp;A135,"'"&amp;A135))</f>
        <v>'2011350</v>
      </c>
      <c r="J135" s="142">
        <f t="shared" ref="J135:J198" si="13">LEN(A135)</f>
        <v>7</v>
      </c>
      <c r="K135" s="172">
        <f t="shared" ref="K135:K198" si="14">D135+F135</f>
        <v>0</v>
      </c>
    </row>
    <row r="136" spans="1:11" ht="14.45" customHeight="1">
      <c r="A136" s="143">
        <v>2011399</v>
      </c>
      <c r="B136" s="144" t="s">
        <v>693</v>
      </c>
      <c r="C136" s="138">
        <v>41</v>
      </c>
      <c r="D136" s="137">
        <f t="shared" si="11"/>
        <v>41</v>
      </c>
      <c r="E136" s="145">
        <v>42</v>
      </c>
      <c r="F136" s="137">
        <f t="shared" si="11"/>
        <v>42</v>
      </c>
      <c r="G136" s="136">
        <f t="shared" si="10"/>
        <v>1.024390243902439</v>
      </c>
      <c r="H136" s="133"/>
      <c r="I136" s="123" t="str">
        <f t="shared" si="12"/>
        <v>'2011399</v>
      </c>
      <c r="J136" s="142">
        <f t="shared" si="13"/>
        <v>7</v>
      </c>
      <c r="K136" s="172">
        <f t="shared" si="14"/>
        <v>83</v>
      </c>
    </row>
    <row r="137" spans="1:11" hidden="1">
      <c r="A137" s="143">
        <v>20114</v>
      </c>
      <c r="B137" s="144" t="s">
        <v>694</v>
      </c>
      <c r="C137" s="138"/>
      <c r="D137" s="137">
        <f t="shared" si="11"/>
        <v>0</v>
      </c>
      <c r="E137" s="145">
        <v>0</v>
      </c>
      <c r="F137" s="137">
        <f t="shared" si="11"/>
        <v>0</v>
      </c>
      <c r="G137" s="136">
        <f t="shared" si="10"/>
        <v>0</v>
      </c>
      <c r="H137" s="133"/>
      <c r="I137" s="123" t="str">
        <f t="shared" si="12"/>
        <v>'20114</v>
      </c>
      <c r="J137" s="142">
        <f t="shared" si="13"/>
        <v>5</v>
      </c>
      <c r="K137" s="172">
        <f t="shared" si="14"/>
        <v>0</v>
      </c>
    </row>
    <row r="138" spans="1:11" hidden="1">
      <c r="A138" s="143">
        <v>2011401</v>
      </c>
      <c r="B138" s="144" t="s">
        <v>612</v>
      </c>
      <c r="C138" s="138"/>
      <c r="D138" s="137">
        <f t="shared" si="11"/>
        <v>0</v>
      </c>
      <c r="E138" s="145">
        <v>0</v>
      </c>
      <c r="F138" s="137">
        <f t="shared" si="11"/>
        <v>0</v>
      </c>
      <c r="G138" s="136">
        <f t="shared" si="10"/>
        <v>0</v>
      </c>
      <c r="H138" s="133"/>
      <c r="I138" s="123" t="str">
        <f t="shared" si="12"/>
        <v>'2011401</v>
      </c>
      <c r="J138" s="142">
        <f t="shared" si="13"/>
        <v>7</v>
      </c>
      <c r="K138" s="172">
        <f t="shared" si="14"/>
        <v>0</v>
      </c>
    </row>
    <row r="139" spans="1:11" hidden="1">
      <c r="A139" s="143">
        <v>2011402</v>
      </c>
      <c r="B139" s="144" t="s">
        <v>613</v>
      </c>
      <c r="C139" s="138"/>
      <c r="D139" s="137">
        <f t="shared" si="11"/>
        <v>0</v>
      </c>
      <c r="E139" s="145">
        <v>0</v>
      </c>
      <c r="F139" s="137">
        <f t="shared" si="11"/>
        <v>0</v>
      </c>
      <c r="G139" s="136">
        <f t="shared" si="10"/>
        <v>0</v>
      </c>
      <c r="H139" s="133"/>
      <c r="I139" s="123" t="str">
        <f t="shared" si="12"/>
        <v>'2011402</v>
      </c>
      <c r="J139" s="142">
        <f t="shared" si="13"/>
        <v>7</v>
      </c>
      <c r="K139" s="172">
        <f t="shared" si="14"/>
        <v>0</v>
      </c>
    </row>
    <row r="140" spans="1:11" hidden="1">
      <c r="A140" s="143">
        <v>2011403</v>
      </c>
      <c r="B140" s="144" t="s">
        <v>614</v>
      </c>
      <c r="C140" s="138"/>
      <c r="D140" s="137">
        <f t="shared" si="11"/>
        <v>0</v>
      </c>
      <c r="E140" s="145">
        <v>0</v>
      </c>
      <c r="F140" s="137">
        <f t="shared" si="11"/>
        <v>0</v>
      </c>
      <c r="G140" s="136">
        <f t="shared" si="10"/>
        <v>0</v>
      </c>
      <c r="H140" s="133"/>
      <c r="I140" s="123" t="str">
        <f t="shared" si="12"/>
        <v>'2011403</v>
      </c>
      <c r="J140" s="142">
        <f t="shared" si="13"/>
        <v>7</v>
      </c>
      <c r="K140" s="172">
        <f t="shared" si="14"/>
        <v>0</v>
      </c>
    </row>
    <row r="141" spans="1:11" hidden="1">
      <c r="A141" s="143">
        <v>2011404</v>
      </c>
      <c r="B141" s="144" t="s">
        <v>695</v>
      </c>
      <c r="C141" s="138"/>
      <c r="D141" s="137">
        <f t="shared" si="11"/>
        <v>0</v>
      </c>
      <c r="E141" s="145">
        <v>0</v>
      </c>
      <c r="F141" s="137">
        <f t="shared" si="11"/>
        <v>0</v>
      </c>
      <c r="G141" s="136">
        <f t="shared" si="10"/>
        <v>0</v>
      </c>
      <c r="H141" s="133"/>
      <c r="I141" s="123" t="str">
        <f t="shared" si="12"/>
        <v>'2011404</v>
      </c>
      <c r="J141" s="142">
        <f t="shared" si="13"/>
        <v>7</v>
      </c>
      <c r="K141" s="172">
        <f t="shared" si="14"/>
        <v>0</v>
      </c>
    </row>
    <row r="142" spans="1:11" hidden="1">
      <c r="A142" s="143">
        <v>2011405</v>
      </c>
      <c r="B142" s="144" t="s">
        <v>696</v>
      </c>
      <c r="C142" s="138"/>
      <c r="D142" s="137">
        <f t="shared" si="11"/>
        <v>0</v>
      </c>
      <c r="E142" s="145">
        <v>0</v>
      </c>
      <c r="F142" s="137">
        <f t="shared" si="11"/>
        <v>0</v>
      </c>
      <c r="G142" s="136">
        <f t="shared" si="10"/>
        <v>0</v>
      </c>
      <c r="H142" s="133"/>
      <c r="I142" s="123" t="str">
        <f t="shared" si="12"/>
        <v>'2011405</v>
      </c>
      <c r="J142" s="142">
        <f t="shared" si="13"/>
        <v>7</v>
      </c>
      <c r="K142" s="172">
        <f t="shared" si="14"/>
        <v>0</v>
      </c>
    </row>
    <row r="143" spans="1:11" hidden="1">
      <c r="A143" s="143">
        <v>2011406</v>
      </c>
      <c r="B143" s="144" t="s">
        <v>697</v>
      </c>
      <c r="C143" s="138"/>
      <c r="D143" s="137">
        <f t="shared" si="11"/>
        <v>0</v>
      </c>
      <c r="E143" s="145">
        <v>0</v>
      </c>
      <c r="F143" s="137">
        <f t="shared" si="11"/>
        <v>0</v>
      </c>
      <c r="G143" s="136">
        <f t="shared" si="10"/>
        <v>0</v>
      </c>
      <c r="H143" s="133"/>
      <c r="I143" s="123" t="str">
        <f t="shared" si="12"/>
        <v>'2011406</v>
      </c>
      <c r="J143" s="142">
        <f t="shared" si="13"/>
        <v>7</v>
      </c>
      <c r="K143" s="172">
        <f t="shared" si="14"/>
        <v>0</v>
      </c>
    </row>
    <row r="144" spans="1:11" hidden="1">
      <c r="A144" s="143">
        <v>2011408</v>
      </c>
      <c r="B144" s="144" t="s">
        <v>698</v>
      </c>
      <c r="C144" s="138"/>
      <c r="D144" s="137">
        <f t="shared" si="11"/>
        <v>0</v>
      </c>
      <c r="E144" s="145">
        <v>0</v>
      </c>
      <c r="F144" s="137">
        <f t="shared" si="11"/>
        <v>0</v>
      </c>
      <c r="G144" s="136">
        <f t="shared" si="10"/>
        <v>0</v>
      </c>
      <c r="H144" s="133"/>
      <c r="I144" s="123" t="str">
        <f t="shared" si="12"/>
        <v>'2011408</v>
      </c>
      <c r="J144" s="142">
        <f t="shared" si="13"/>
        <v>7</v>
      </c>
      <c r="K144" s="172">
        <f t="shared" si="14"/>
        <v>0</v>
      </c>
    </row>
    <row r="145" spans="1:11" hidden="1">
      <c r="A145" s="143">
        <v>2011409</v>
      </c>
      <c r="B145" s="144" t="s">
        <v>699</v>
      </c>
      <c r="C145" s="138"/>
      <c r="D145" s="137">
        <f t="shared" si="11"/>
        <v>0</v>
      </c>
      <c r="E145" s="145">
        <v>0</v>
      </c>
      <c r="F145" s="137">
        <f t="shared" si="11"/>
        <v>0</v>
      </c>
      <c r="G145" s="136">
        <f t="shared" si="10"/>
        <v>0</v>
      </c>
      <c r="H145" s="133"/>
      <c r="I145" s="123" t="str">
        <f t="shared" si="12"/>
        <v>'2011409</v>
      </c>
      <c r="J145" s="142">
        <f t="shared" si="13"/>
        <v>7</v>
      </c>
      <c r="K145" s="172">
        <f t="shared" si="14"/>
        <v>0</v>
      </c>
    </row>
    <row r="146" spans="1:11" hidden="1">
      <c r="A146" s="143">
        <v>2011410</v>
      </c>
      <c r="B146" s="144" t="s">
        <v>700</v>
      </c>
      <c r="C146" s="138"/>
      <c r="D146" s="137">
        <f t="shared" si="11"/>
        <v>0</v>
      </c>
      <c r="E146" s="145">
        <v>0</v>
      </c>
      <c r="F146" s="137">
        <f t="shared" si="11"/>
        <v>0</v>
      </c>
      <c r="G146" s="136">
        <f t="shared" si="10"/>
        <v>0</v>
      </c>
      <c r="H146" s="133"/>
      <c r="I146" s="123" t="str">
        <f t="shared" si="12"/>
        <v>'2011410</v>
      </c>
      <c r="J146" s="142">
        <f t="shared" si="13"/>
        <v>7</v>
      </c>
      <c r="K146" s="172">
        <f t="shared" si="14"/>
        <v>0</v>
      </c>
    </row>
    <row r="147" spans="1:11" hidden="1">
      <c r="A147" s="143">
        <v>2011411</v>
      </c>
      <c r="B147" s="144" t="s">
        <v>701</v>
      </c>
      <c r="C147" s="138"/>
      <c r="D147" s="137">
        <f t="shared" si="11"/>
        <v>0</v>
      </c>
      <c r="E147" s="145">
        <v>0</v>
      </c>
      <c r="F147" s="137">
        <f t="shared" si="11"/>
        <v>0</v>
      </c>
      <c r="G147" s="136">
        <f t="shared" si="10"/>
        <v>0</v>
      </c>
      <c r="H147" s="133"/>
      <c r="I147" s="123" t="str">
        <f t="shared" si="12"/>
        <v>'2011411</v>
      </c>
      <c r="J147" s="142">
        <f t="shared" si="13"/>
        <v>7</v>
      </c>
      <c r="K147" s="172">
        <f t="shared" si="14"/>
        <v>0</v>
      </c>
    </row>
    <row r="148" spans="1:11" hidden="1">
      <c r="A148" s="143">
        <v>2011450</v>
      </c>
      <c r="B148" s="144" t="s">
        <v>621</v>
      </c>
      <c r="C148" s="138"/>
      <c r="D148" s="137">
        <f t="shared" si="11"/>
        <v>0</v>
      </c>
      <c r="E148" s="145">
        <v>0</v>
      </c>
      <c r="F148" s="137">
        <f t="shared" si="11"/>
        <v>0</v>
      </c>
      <c r="G148" s="136">
        <f t="shared" si="10"/>
        <v>0</v>
      </c>
      <c r="H148" s="133"/>
      <c r="I148" s="123" t="str">
        <f t="shared" si="12"/>
        <v>'2011450</v>
      </c>
      <c r="J148" s="142">
        <f t="shared" si="13"/>
        <v>7</v>
      </c>
      <c r="K148" s="172">
        <f t="shared" si="14"/>
        <v>0</v>
      </c>
    </row>
    <row r="149" spans="1:11" hidden="1">
      <c r="A149" s="143">
        <v>2011499</v>
      </c>
      <c r="B149" s="144" t="s">
        <v>702</v>
      </c>
      <c r="C149" s="138"/>
      <c r="D149" s="137">
        <f t="shared" si="11"/>
        <v>0</v>
      </c>
      <c r="E149" s="145">
        <v>0</v>
      </c>
      <c r="F149" s="137">
        <f t="shared" si="11"/>
        <v>0</v>
      </c>
      <c r="G149" s="136">
        <f t="shared" si="10"/>
        <v>0</v>
      </c>
      <c r="H149" s="133"/>
      <c r="I149" s="123" t="str">
        <f t="shared" si="12"/>
        <v>'2011499</v>
      </c>
      <c r="J149" s="142">
        <f t="shared" si="13"/>
        <v>7</v>
      </c>
      <c r="K149" s="172">
        <f t="shared" si="14"/>
        <v>0</v>
      </c>
    </row>
    <row r="150" spans="1:11" hidden="1">
      <c r="A150" s="143">
        <v>20123</v>
      </c>
      <c r="B150" s="144" t="s">
        <v>703</v>
      </c>
      <c r="C150" s="138"/>
      <c r="D150" s="137">
        <f t="shared" si="11"/>
        <v>0</v>
      </c>
      <c r="E150" s="145">
        <v>0</v>
      </c>
      <c r="F150" s="137">
        <f t="shared" si="11"/>
        <v>0</v>
      </c>
      <c r="G150" s="136">
        <f t="shared" si="10"/>
        <v>0</v>
      </c>
      <c r="H150" s="133"/>
      <c r="I150" s="123" t="str">
        <f t="shared" si="12"/>
        <v>'20123</v>
      </c>
      <c r="J150" s="142">
        <f t="shared" si="13"/>
        <v>5</v>
      </c>
      <c r="K150" s="172">
        <f t="shared" si="14"/>
        <v>0</v>
      </c>
    </row>
    <row r="151" spans="1:11" hidden="1">
      <c r="A151" s="143">
        <v>2012301</v>
      </c>
      <c r="B151" s="144" t="s">
        <v>612</v>
      </c>
      <c r="C151" s="138"/>
      <c r="D151" s="137">
        <f t="shared" si="11"/>
        <v>0</v>
      </c>
      <c r="E151" s="145">
        <v>0</v>
      </c>
      <c r="F151" s="137">
        <f t="shared" si="11"/>
        <v>0</v>
      </c>
      <c r="G151" s="136">
        <f t="shared" si="10"/>
        <v>0</v>
      </c>
      <c r="H151" s="133"/>
      <c r="I151" s="123" t="str">
        <f t="shared" si="12"/>
        <v>'2012301</v>
      </c>
      <c r="J151" s="142">
        <f t="shared" si="13"/>
        <v>7</v>
      </c>
      <c r="K151" s="172">
        <f t="shared" si="14"/>
        <v>0</v>
      </c>
    </row>
    <row r="152" spans="1:11" hidden="1">
      <c r="A152" s="143">
        <v>2012302</v>
      </c>
      <c r="B152" s="144" t="s">
        <v>613</v>
      </c>
      <c r="C152" s="138"/>
      <c r="D152" s="137">
        <f t="shared" si="11"/>
        <v>0</v>
      </c>
      <c r="E152" s="145">
        <v>0</v>
      </c>
      <c r="F152" s="137">
        <f t="shared" si="11"/>
        <v>0</v>
      </c>
      <c r="G152" s="136">
        <f t="shared" si="10"/>
        <v>0</v>
      </c>
      <c r="H152" s="133"/>
      <c r="I152" s="123" t="str">
        <f t="shared" si="12"/>
        <v>'2012302</v>
      </c>
      <c r="J152" s="142">
        <f t="shared" si="13"/>
        <v>7</v>
      </c>
      <c r="K152" s="172">
        <f t="shared" si="14"/>
        <v>0</v>
      </c>
    </row>
    <row r="153" spans="1:11" hidden="1">
      <c r="A153" s="143">
        <v>2012303</v>
      </c>
      <c r="B153" s="144" t="s">
        <v>614</v>
      </c>
      <c r="C153" s="138"/>
      <c r="D153" s="137">
        <f t="shared" si="11"/>
        <v>0</v>
      </c>
      <c r="E153" s="145">
        <v>0</v>
      </c>
      <c r="F153" s="137">
        <f t="shared" si="11"/>
        <v>0</v>
      </c>
      <c r="G153" s="136">
        <f t="shared" si="10"/>
        <v>0</v>
      </c>
      <c r="H153" s="133"/>
      <c r="I153" s="123" t="str">
        <f t="shared" si="12"/>
        <v>'2012303</v>
      </c>
      <c r="J153" s="142">
        <f t="shared" si="13"/>
        <v>7</v>
      </c>
      <c r="K153" s="172">
        <f t="shared" si="14"/>
        <v>0</v>
      </c>
    </row>
    <row r="154" spans="1:11" hidden="1">
      <c r="A154" s="143">
        <v>2012304</v>
      </c>
      <c r="B154" s="144" t="s">
        <v>704</v>
      </c>
      <c r="C154" s="138"/>
      <c r="D154" s="137">
        <f t="shared" si="11"/>
        <v>0</v>
      </c>
      <c r="E154" s="145">
        <v>0</v>
      </c>
      <c r="F154" s="137">
        <f t="shared" si="11"/>
        <v>0</v>
      </c>
      <c r="G154" s="136">
        <f t="shared" si="10"/>
        <v>0</v>
      </c>
      <c r="H154" s="133"/>
      <c r="I154" s="123" t="str">
        <f t="shared" si="12"/>
        <v>'2012304</v>
      </c>
      <c r="J154" s="142">
        <f t="shared" si="13"/>
        <v>7</v>
      </c>
      <c r="K154" s="172">
        <f t="shared" si="14"/>
        <v>0</v>
      </c>
    </row>
    <row r="155" spans="1:11" hidden="1">
      <c r="A155" s="143">
        <v>2012350</v>
      </c>
      <c r="B155" s="144" t="s">
        <v>621</v>
      </c>
      <c r="C155" s="138"/>
      <c r="D155" s="137">
        <f t="shared" si="11"/>
        <v>0</v>
      </c>
      <c r="E155" s="145">
        <v>0</v>
      </c>
      <c r="F155" s="137">
        <f t="shared" si="11"/>
        <v>0</v>
      </c>
      <c r="G155" s="136">
        <f t="shared" si="10"/>
        <v>0</v>
      </c>
      <c r="H155" s="133"/>
      <c r="I155" s="123" t="str">
        <f t="shared" si="12"/>
        <v>'2012350</v>
      </c>
      <c r="J155" s="142">
        <f t="shared" si="13"/>
        <v>7</v>
      </c>
      <c r="K155" s="172">
        <f t="shared" si="14"/>
        <v>0</v>
      </c>
    </row>
    <row r="156" spans="1:11" hidden="1">
      <c r="A156" s="143">
        <v>2012399</v>
      </c>
      <c r="B156" s="144" t="s">
        <v>705</v>
      </c>
      <c r="C156" s="138"/>
      <c r="D156" s="137">
        <f t="shared" si="11"/>
        <v>0</v>
      </c>
      <c r="E156" s="145">
        <v>0</v>
      </c>
      <c r="F156" s="137">
        <f t="shared" si="11"/>
        <v>0</v>
      </c>
      <c r="G156" s="136">
        <f t="shared" si="10"/>
        <v>0</v>
      </c>
      <c r="H156" s="133"/>
      <c r="I156" s="123" t="str">
        <f t="shared" si="12"/>
        <v>'2012399</v>
      </c>
      <c r="J156" s="142">
        <f t="shared" si="13"/>
        <v>7</v>
      </c>
      <c r="K156" s="172">
        <f t="shared" si="14"/>
        <v>0</v>
      </c>
    </row>
    <row r="157" spans="1:11" hidden="1">
      <c r="A157" s="143">
        <v>20125</v>
      </c>
      <c r="B157" s="144" t="s">
        <v>706</v>
      </c>
      <c r="C157" s="138"/>
      <c r="D157" s="137">
        <f t="shared" si="11"/>
        <v>0</v>
      </c>
      <c r="E157" s="145">
        <v>0</v>
      </c>
      <c r="F157" s="137">
        <f t="shared" si="11"/>
        <v>0</v>
      </c>
      <c r="G157" s="136">
        <f t="shared" si="10"/>
        <v>0</v>
      </c>
      <c r="H157" s="133"/>
      <c r="I157" s="123" t="str">
        <f t="shared" si="12"/>
        <v>'20125</v>
      </c>
      <c r="J157" s="142">
        <f t="shared" si="13"/>
        <v>5</v>
      </c>
      <c r="K157" s="172">
        <f t="shared" si="14"/>
        <v>0</v>
      </c>
    </row>
    <row r="158" spans="1:11" hidden="1">
      <c r="A158" s="143">
        <v>2012501</v>
      </c>
      <c r="B158" s="144" t="s">
        <v>612</v>
      </c>
      <c r="C158" s="138"/>
      <c r="D158" s="137">
        <f t="shared" si="11"/>
        <v>0</v>
      </c>
      <c r="E158" s="145">
        <v>0</v>
      </c>
      <c r="F158" s="137">
        <f t="shared" si="11"/>
        <v>0</v>
      </c>
      <c r="G158" s="136">
        <f t="shared" si="10"/>
        <v>0</v>
      </c>
      <c r="H158" s="133"/>
      <c r="I158" s="123" t="str">
        <f t="shared" si="12"/>
        <v>'2012501</v>
      </c>
      <c r="J158" s="142">
        <f t="shared" si="13"/>
        <v>7</v>
      </c>
      <c r="K158" s="172">
        <f t="shared" si="14"/>
        <v>0</v>
      </c>
    </row>
    <row r="159" spans="1:11" hidden="1">
      <c r="A159" s="143">
        <v>2012502</v>
      </c>
      <c r="B159" s="144" t="s">
        <v>613</v>
      </c>
      <c r="C159" s="138"/>
      <c r="D159" s="137">
        <f t="shared" si="11"/>
        <v>0</v>
      </c>
      <c r="E159" s="145">
        <v>0</v>
      </c>
      <c r="F159" s="137">
        <f t="shared" si="11"/>
        <v>0</v>
      </c>
      <c r="G159" s="136">
        <f t="shared" si="10"/>
        <v>0</v>
      </c>
      <c r="H159" s="133"/>
      <c r="I159" s="123" t="str">
        <f t="shared" si="12"/>
        <v>'2012502</v>
      </c>
      <c r="J159" s="142">
        <f t="shared" si="13"/>
        <v>7</v>
      </c>
      <c r="K159" s="172">
        <f t="shared" si="14"/>
        <v>0</v>
      </c>
    </row>
    <row r="160" spans="1:11" hidden="1">
      <c r="A160" s="143">
        <v>2012503</v>
      </c>
      <c r="B160" s="144" t="s">
        <v>614</v>
      </c>
      <c r="C160" s="138"/>
      <c r="D160" s="137">
        <f t="shared" si="11"/>
        <v>0</v>
      </c>
      <c r="E160" s="145">
        <v>0</v>
      </c>
      <c r="F160" s="137">
        <f t="shared" si="11"/>
        <v>0</v>
      </c>
      <c r="G160" s="136">
        <f t="shared" si="10"/>
        <v>0</v>
      </c>
      <c r="H160" s="133"/>
      <c r="I160" s="123" t="str">
        <f t="shared" si="12"/>
        <v>'2012503</v>
      </c>
      <c r="J160" s="142">
        <f t="shared" si="13"/>
        <v>7</v>
      </c>
      <c r="K160" s="172">
        <f t="shared" si="14"/>
        <v>0</v>
      </c>
    </row>
    <row r="161" spans="1:11" hidden="1">
      <c r="A161" s="143">
        <v>2012504</v>
      </c>
      <c r="B161" s="144" t="s">
        <v>707</v>
      </c>
      <c r="C161" s="138"/>
      <c r="D161" s="137">
        <f t="shared" si="11"/>
        <v>0</v>
      </c>
      <c r="E161" s="145">
        <v>0</v>
      </c>
      <c r="F161" s="137">
        <f t="shared" si="11"/>
        <v>0</v>
      </c>
      <c r="G161" s="136">
        <f t="shared" si="10"/>
        <v>0</v>
      </c>
      <c r="H161" s="133"/>
      <c r="I161" s="123" t="str">
        <f t="shared" si="12"/>
        <v>'2012504</v>
      </c>
      <c r="J161" s="142">
        <f t="shared" si="13"/>
        <v>7</v>
      </c>
      <c r="K161" s="172">
        <f t="shared" si="14"/>
        <v>0</v>
      </c>
    </row>
    <row r="162" spans="1:11" hidden="1">
      <c r="A162" s="143">
        <v>2012505</v>
      </c>
      <c r="B162" s="144" t="s">
        <v>708</v>
      </c>
      <c r="C162" s="138"/>
      <c r="D162" s="137">
        <f t="shared" si="11"/>
        <v>0</v>
      </c>
      <c r="E162" s="145">
        <v>0</v>
      </c>
      <c r="F162" s="137">
        <f t="shared" si="11"/>
        <v>0</v>
      </c>
      <c r="G162" s="136">
        <f t="shared" si="10"/>
        <v>0</v>
      </c>
      <c r="H162" s="133"/>
      <c r="I162" s="123" t="str">
        <f t="shared" si="12"/>
        <v>'2012505</v>
      </c>
      <c r="J162" s="142">
        <f t="shared" si="13"/>
        <v>7</v>
      </c>
      <c r="K162" s="172">
        <f t="shared" si="14"/>
        <v>0</v>
      </c>
    </row>
    <row r="163" spans="1:11" hidden="1">
      <c r="A163" s="143">
        <v>2012550</v>
      </c>
      <c r="B163" s="144" t="s">
        <v>621</v>
      </c>
      <c r="C163" s="138"/>
      <c r="D163" s="137">
        <f t="shared" si="11"/>
        <v>0</v>
      </c>
      <c r="E163" s="145">
        <v>0</v>
      </c>
      <c r="F163" s="137">
        <f t="shared" si="11"/>
        <v>0</v>
      </c>
      <c r="G163" s="136">
        <f t="shared" si="10"/>
        <v>0</v>
      </c>
      <c r="H163" s="133"/>
      <c r="I163" s="123" t="str">
        <f t="shared" si="12"/>
        <v>'2012550</v>
      </c>
      <c r="J163" s="142">
        <f t="shared" si="13"/>
        <v>7</v>
      </c>
      <c r="K163" s="172">
        <f t="shared" si="14"/>
        <v>0</v>
      </c>
    </row>
    <row r="164" spans="1:11" hidden="1">
      <c r="A164" s="143">
        <v>2012599</v>
      </c>
      <c r="B164" s="144" t="s">
        <v>709</v>
      </c>
      <c r="C164" s="138"/>
      <c r="D164" s="137">
        <f t="shared" si="11"/>
        <v>0</v>
      </c>
      <c r="E164" s="145">
        <v>0</v>
      </c>
      <c r="F164" s="137">
        <f t="shared" si="11"/>
        <v>0</v>
      </c>
      <c r="G164" s="136">
        <f t="shared" si="10"/>
        <v>0</v>
      </c>
      <c r="H164" s="133"/>
      <c r="I164" s="123" t="str">
        <f t="shared" si="12"/>
        <v>'2012599</v>
      </c>
      <c r="J164" s="142">
        <f t="shared" si="13"/>
        <v>7</v>
      </c>
      <c r="K164" s="172">
        <f t="shared" si="14"/>
        <v>0</v>
      </c>
    </row>
    <row r="165" spans="1:11" ht="14.45" customHeight="1">
      <c r="A165" s="143">
        <v>20126</v>
      </c>
      <c r="B165" s="144" t="s">
        <v>710</v>
      </c>
      <c r="C165" s="138"/>
      <c r="D165" s="137">
        <f t="shared" si="11"/>
        <v>0</v>
      </c>
      <c r="E165" s="145">
        <v>3</v>
      </c>
      <c r="F165" s="137">
        <f t="shared" si="11"/>
        <v>3</v>
      </c>
      <c r="G165" s="136">
        <f t="shared" si="10"/>
        <v>0</v>
      </c>
      <c r="H165" s="133"/>
      <c r="I165" s="123" t="str">
        <f t="shared" si="12"/>
        <v>'20126</v>
      </c>
      <c r="J165" s="142">
        <f t="shared" si="13"/>
        <v>5</v>
      </c>
      <c r="K165" s="172">
        <f t="shared" si="14"/>
        <v>3</v>
      </c>
    </row>
    <row r="166" spans="1:11" hidden="1">
      <c r="A166" s="143">
        <v>2012601</v>
      </c>
      <c r="B166" s="144" t="s">
        <v>612</v>
      </c>
      <c r="C166" s="138"/>
      <c r="D166" s="137">
        <f t="shared" si="11"/>
        <v>0</v>
      </c>
      <c r="E166" s="145">
        <v>0</v>
      </c>
      <c r="F166" s="137">
        <f t="shared" si="11"/>
        <v>0</v>
      </c>
      <c r="G166" s="136">
        <f t="shared" si="10"/>
        <v>0</v>
      </c>
      <c r="H166" s="133"/>
      <c r="I166" s="123" t="str">
        <f t="shared" si="12"/>
        <v>'2012601</v>
      </c>
      <c r="J166" s="142">
        <f t="shared" si="13"/>
        <v>7</v>
      </c>
      <c r="K166" s="172">
        <f t="shared" si="14"/>
        <v>0</v>
      </c>
    </row>
    <row r="167" spans="1:11" hidden="1">
      <c r="A167" s="143">
        <v>2012602</v>
      </c>
      <c r="B167" s="144" t="s">
        <v>613</v>
      </c>
      <c r="C167" s="138"/>
      <c r="D167" s="137">
        <f t="shared" si="11"/>
        <v>0</v>
      </c>
      <c r="E167" s="145">
        <v>0</v>
      </c>
      <c r="F167" s="137">
        <f t="shared" si="11"/>
        <v>0</v>
      </c>
      <c r="G167" s="136">
        <f t="shared" si="10"/>
        <v>0</v>
      </c>
      <c r="H167" s="133"/>
      <c r="I167" s="123" t="str">
        <f t="shared" si="12"/>
        <v>'2012602</v>
      </c>
      <c r="J167" s="142">
        <f t="shared" si="13"/>
        <v>7</v>
      </c>
      <c r="K167" s="172">
        <f t="shared" si="14"/>
        <v>0</v>
      </c>
    </row>
    <row r="168" spans="1:11" hidden="1">
      <c r="A168" s="143">
        <v>2012603</v>
      </c>
      <c r="B168" s="144" t="s">
        <v>614</v>
      </c>
      <c r="C168" s="138"/>
      <c r="D168" s="137">
        <f t="shared" si="11"/>
        <v>0</v>
      </c>
      <c r="E168" s="145">
        <v>0</v>
      </c>
      <c r="F168" s="137">
        <f t="shared" si="11"/>
        <v>0</v>
      </c>
      <c r="G168" s="136">
        <f t="shared" si="10"/>
        <v>0</v>
      </c>
      <c r="H168" s="133"/>
      <c r="I168" s="123" t="str">
        <f t="shared" si="12"/>
        <v>'2012603</v>
      </c>
      <c r="J168" s="142">
        <f t="shared" si="13"/>
        <v>7</v>
      </c>
      <c r="K168" s="172">
        <f t="shared" si="14"/>
        <v>0</v>
      </c>
    </row>
    <row r="169" spans="1:11" hidden="1">
      <c r="A169" s="143">
        <v>2012604</v>
      </c>
      <c r="B169" s="144" t="s">
        <v>711</v>
      </c>
      <c r="C169" s="138"/>
      <c r="D169" s="137">
        <f t="shared" si="11"/>
        <v>0</v>
      </c>
      <c r="E169" s="145">
        <v>0</v>
      </c>
      <c r="F169" s="137">
        <f t="shared" si="11"/>
        <v>0</v>
      </c>
      <c r="G169" s="136">
        <f t="shared" si="10"/>
        <v>0</v>
      </c>
      <c r="H169" s="133"/>
      <c r="I169" s="123" t="str">
        <f t="shared" si="12"/>
        <v>'2012604</v>
      </c>
      <c r="J169" s="142">
        <f t="shared" si="13"/>
        <v>7</v>
      </c>
      <c r="K169" s="172">
        <f t="shared" si="14"/>
        <v>0</v>
      </c>
    </row>
    <row r="170" spans="1:11" ht="14.45" customHeight="1">
      <c r="A170" s="143">
        <v>2012699</v>
      </c>
      <c r="B170" s="144" t="s">
        <v>712</v>
      </c>
      <c r="C170" s="138"/>
      <c r="D170" s="137">
        <f t="shared" si="11"/>
        <v>0</v>
      </c>
      <c r="E170" s="145">
        <v>3</v>
      </c>
      <c r="F170" s="137">
        <f t="shared" si="11"/>
        <v>3</v>
      </c>
      <c r="G170" s="136">
        <f t="shared" si="10"/>
        <v>0</v>
      </c>
      <c r="H170" s="133"/>
      <c r="I170" s="123" t="str">
        <f t="shared" si="12"/>
        <v>'2012699</v>
      </c>
      <c r="J170" s="142">
        <f t="shared" si="13"/>
        <v>7</v>
      </c>
      <c r="K170" s="172">
        <f t="shared" si="14"/>
        <v>3</v>
      </c>
    </row>
    <row r="171" spans="1:11" hidden="1">
      <c r="A171" s="143">
        <v>20128</v>
      </c>
      <c r="B171" s="144" t="s">
        <v>713</v>
      </c>
      <c r="C171" s="138"/>
      <c r="D171" s="137">
        <f t="shared" si="11"/>
        <v>0</v>
      </c>
      <c r="E171" s="145">
        <v>0</v>
      </c>
      <c r="F171" s="137">
        <f t="shared" si="11"/>
        <v>0</v>
      </c>
      <c r="G171" s="136">
        <f t="shared" si="10"/>
        <v>0</v>
      </c>
      <c r="H171" s="133"/>
      <c r="I171" s="123" t="str">
        <f t="shared" si="12"/>
        <v>'20128</v>
      </c>
      <c r="J171" s="142">
        <f t="shared" si="13"/>
        <v>5</v>
      </c>
      <c r="K171" s="172">
        <f t="shared" si="14"/>
        <v>0</v>
      </c>
    </row>
    <row r="172" spans="1:11" hidden="1">
      <c r="A172" s="143">
        <v>2012801</v>
      </c>
      <c r="B172" s="144" t="s">
        <v>612</v>
      </c>
      <c r="C172" s="138"/>
      <c r="D172" s="137">
        <f t="shared" si="11"/>
        <v>0</v>
      </c>
      <c r="E172" s="145">
        <v>0</v>
      </c>
      <c r="F172" s="137">
        <f t="shared" si="11"/>
        <v>0</v>
      </c>
      <c r="G172" s="136">
        <f t="shared" si="10"/>
        <v>0</v>
      </c>
      <c r="H172" s="133"/>
      <c r="I172" s="123" t="str">
        <f t="shared" si="12"/>
        <v>'2012801</v>
      </c>
      <c r="J172" s="142">
        <f t="shared" si="13"/>
        <v>7</v>
      </c>
      <c r="K172" s="172">
        <f t="shared" si="14"/>
        <v>0</v>
      </c>
    </row>
    <row r="173" spans="1:11" hidden="1">
      <c r="A173" s="143">
        <v>2012802</v>
      </c>
      <c r="B173" s="144" t="s">
        <v>613</v>
      </c>
      <c r="C173" s="138"/>
      <c r="D173" s="137">
        <f t="shared" si="11"/>
        <v>0</v>
      </c>
      <c r="E173" s="145">
        <v>0</v>
      </c>
      <c r="F173" s="137">
        <f t="shared" si="11"/>
        <v>0</v>
      </c>
      <c r="G173" s="136">
        <f t="shared" si="10"/>
        <v>0</v>
      </c>
      <c r="H173" s="133"/>
      <c r="I173" s="123" t="str">
        <f t="shared" si="12"/>
        <v>'2012802</v>
      </c>
      <c r="J173" s="142">
        <f t="shared" si="13"/>
        <v>7</v>
      </c>
      <c r="K173" s="172">
        <f t="shared" si="14"/>
        <v>0</v>
      </c>
    </row>
    <row r="174" spans="1:11" hidden="1">
      <c r="A174" s="143">
        <v>2012803</v>
      </c>
      <c r="B174" s="144" t="s">
        <v>614</v>
      </c>
      <c r="C174" s="138"/>
      <c r="D174" s="137">
        <f t="shared" si="11"/>
        <v>0</v>
      </c>
      <c r="E174" s="145">
        <v>0</v>
      </c>
      <c r="F174" s="137">
        <f t="shared" si="11"/>
        <v>0</v>
      </c>
      <c r="G174" s="136">
        <f t="shared" si="10"/>
        <v>0</v>
      </c>
      <c r="H174" s="133"/>
      <c r="I174" s="123" t="str">
        <f t="shared" si="12"/>
        <v>'2012803</v>
      </c>
      <c r="J174" s="142">
        <f t="shared" si="13"/>
        <v>7</v>
      </c>
      <c r="K174" s="172">
        <f t="shared" si="14"/>
        <v>0</v>
      </c>
    </row>
    <row r="175" spans="1:11" hidden="1">
      <c r="A175" s="143">
        <v>2012804</v>
      </c>
      <c r="B175" s="144" t="s">
        <v>626</v>
      </c>
      <c r="C175" s="138"/>
      <c r="D175" s="137">
        <f t="shared" si="11"/>
        <v>0</v>
      </c>
      <c r="E175" s="145">
        <v>0</v>
      </c>
      <c r="F175" s="137">
        <f t="shared" si="11"/>
        <v>0</v>
      </c>
      <c r="G175" s="136">
        <f t="shared" si="10"/>
        <v>0</v>
      </c>
      <c r="H175" s="133"/>
      <c r="I175" s="123" t="str">
        <f t="shared" si="12"/>
        <v>'2012804</v>
      </c>
      <c r="J175" s="142">
        <f t="shared" si="13"/>
        <v>7</v>
      </c>
      <c r="K175" s="172">
        <f t="shared" si="14"/>
        <v>0</v>
      </c>
    </row>
    <row r="176" spans="1:11" hidden="1">
      <c r="A176" s="143">
        <v>2012850</v>
      </c>
      <c r="B176" s="144" t="s">
        <v>621</v>
      </c>
      <c r="C176" s="138"/>
      <c r="D176" s="137">
        <f t="shared" si="11"/>
        <v>0</v>
      </c>
      <c r="E176" s="145">
        <v>0</v>
      </c>
      <c r="F176" s="137">
        <f t="shared" si="11"/>
        <v>0</v>
      </c>
      <c r="G176" s="136">
        <f t="shared" si="10"/>
        <v>0</v>
      </c>
      <c r="H176" s="133"/>
      <c r="I176" s="123" t="str">
        <f t="shared" si="12"/>
        <v>'2012850</v>
      </c>
      <c r="J176" s="142">
        <f t="shared" si="13"/>
        <v>7</v>
      </c>
      <c r="K176" s="172">
        <f t="shared" si="14"/>
        <v>0</v>
      </c>
    </row>
    <row r="177" spans="1:11" hidden="1">
      <c r="A177" s="143">
        <v>2012899</v>
      </c>
      <c r="B177" s="144" t="s">
        <v>714</v>
      </c>
      <c r="C177" s="138"/>
      <c r="D177" s="137">
        <f t="shared" si="11"/>
        <v>0</v>
      </c>
      <c r="E177" s="145">
        <v>0</v>
      </c>
      <c r="F177" s="137">
        <f t="shared" si="11"/>
        <v>0</v>
      </c>
      <c r="G177" s="136">
        <f t="shared" si="10"/>
        <v>0</v>
      </c>
      <c r="H177" s="133"/>
      <c r="I177" s="123" t="str">
        <f t="shared" si="12"/>
        <v>'2012899</v>
      </c>
      <c r="J177" s="142">
        <f t="shared" si="13"/>
        <v>7</v>
      </c>
      <c r="K177" s="172">
        <f t="shared" si="14"/>
        <v>0</v>
      </c>
    </row>
    <row r="178" spans="1:11" ht="14.45" customHeight="1">
      <c r="A178" s="143">
        <v>20129</v>
      </c>
      <c r="B178" s="144" t="s">
        <v>715</v>
      </c>
      <c r="C178" s="138">
        <v>60</v>
      </c>
      <c r="D178" s="137">
        <f t="shared" si="11"/>
        <v>59</v>
      </c>
      <c r="E178" s="145">
        <v>63</v>
      </c>
      <c r="F178" s="137">
        <f t="shared" si="11"/>
        <v>63</v>
      </c>
      <c r="G178" s="136">
        <f t="shared" si="10"/>
        <v>1.0677966101694916</v>
      </c>
      <c r="H178" s="133"/>
      <c r="I178" s="123" t="str">
        <f t="shared" si="12"/>
        <v>'20129</v>
      </c>
      <c r="J178" s="142">
        <f t="shared" si="13"/>
        <v>5</v>
      </c>
      <c r="K178" s="172">
        <f t="shared" si="14"/>
        <v>122</v>
      </c>
    </row>
    <row r="179" spans="1:11" ht="14.45" customHeight="1">
      <c r="A179" s="143">
        <v>2012901</v>
      </c>
      <c r="B179" s="144" t="s">
        <v>612</v>
      </c>
      <c r="C179" s="138">
        <v>6</v>
      </c>
      <c r="D179" s="137">
        <f t="shared" si="11"/>
        <v>6</v>
      </c>
      <c r="E179" s="145">
        <v>0</v>
      </c>
      <c r="F179" s="137">
        <f t="shared" si="11"/>
        <v>0</v>
      </c>
      <c r="G179" s="136">
        <f t="shared" si="10"/>
        <v>0</v>
      </c>
      <c r="H179" s="133"/>
      <c r="I179" s="123" t="str">
        <f t="shared" si="12"/>
        <v>'2012901</v>
      </c>
      <c r="J179" s="142">
        <f t="shared" si="13"/>
        <v>7</v>
      </c>
      <c r="K179" s="172">
        <f t="shared" si="14"/>
        <v>6</v>
      </c>
    </row>
    <row r="180" spans="1:11" hidden="1">
      <c r="A180" s="143">
        <v>2012902</v>
      </c>
      <c r="B180" s="144" t="s">
        <v>613</v>
      </c>
      <c r="C180" s="138"/>
      <c r="D180" s="137">
        <f t="shared" si="11"/>
        <v>0</v>
      </c>
      <c r="E180" s="145">
        <v>0</v>
      </c>
      <c r="F180" s="137">
        <f t="shared" si="11"/>
        <v>0</v>
      </c>
      <c r="G180" s="136">
        <f t="shared" si="10"/>
        <v>0</v>
      </c>
      <c r="H180" s="133"/>
      <c r="I180" s="123" t="str">
        <f t="shared" si="12"/>
        <v>'2012902</v>
      </c>
      <c r="J180" s="142">
        <f t="shared" si="13"/>
        <v>7</v>
      </c>
      <c r="K180" s="172">
        <f t="shared" si="14"/>
        <v>0</v>
      </c>
    </row>
    <row r="181" spans="1:11" hidden="1">
      <c r="A181" s="143">
        <v>2012903</v>
      </c>
      <c r="B181" s="144" t="s">
        <v>614</v>
      </c>
      <c r="C181" s="138"/>
      <c r="D181" s="137">
        <f t="shared" si="11"/>
        <v>0</v>
      </c>
      <c r="E181" s="145">
        <v>0</v>
      </c>
      <c r="F181" s="137">
        <f t="shared" si="11"/>
        <v>0</v>
      </c>
      <c r="G181" s="136">
        <f t="shared" si="10"/>
        <v>0</v>
      </c>
      <c r="H181" s="133"/>
      <c r="I181" s="123" t="str">
        <f t="shared" si="12"/>
        <v>'2012903</v>
      </c>
      <c r="J181" s="142">
        <f t="shared" si="13"/>
        <v>7</v>
      </c>
      <c r="K181" s="172">
        <f t="shared" si="14"/>
        <v>0</v>
      </c>
    </row>
    <row r="182" spans="1:11" hidden="1">
      <c r="A182" s="143">
        <v>2012906</v>
      </c>
      <c r="B182" s="144" t="s">
        <v>716</v>
      </c>
      <c r="C182" s="138"/>
      <c r="D182" s="137">
        <f t="shared" si="11"/>
        <v>0</v>
      </c>
      <c r="E182" s="145">
        <v>0</v>
      </c>
      <c r="F182" s="137">
        <f t="shared" si="11"/>
        <v>0</v>
      </c>
      <c r="G182" s="136">
        <f t="shared" si="10"/>
        <v>0</v>
      </c>
      <c r="H182" s="133"/>
      <c r="I182" s="123" t="str">
        <f t="shared" si="12"/>
        <v>'2012906</v>
      </c>
      <c r="J182" s="142">
        <f t="shared" si="13"/>
        <v>7</v>
      </c>
      <c r="K182" s="172">
        <f t="shared" si="14"/>
        <v>0</v>
      </c>
    </row>
    <row r="183" spans="1:11" hidden="1">
      <c r="A183" s="143">
        <v>2012950</v>
      </c>
      <c r="B183" s="144" t="s">
        <v>621</v>
      </c>
      <c r="C183" s="138"/>
      <c r="D183" s="137">
        <f t="shared" si="11"/>
        <v>0</v>
      </c>
      <c r="E183" s="145">
        <v>0</v>
      </c>
      <c r="F183" s="137">
        <f t="shared" si="11"/>
        <v>0</v>
      </c>
      <c r="G183" s="136">
        <f t="shared" si="10"/>
        <v>0</v>
      </c>
      <c r="H183" s="133"/>
      <c r="I183" s="123" t="str">
        <f t="shared" si="12"/>
        <v>'2012950</v>
      </c>
      <c r="J183" s="142">
        <f t="shared" si="13"/>
        <v>7</v>
      </c>
      <c r="K183" s="172">
        <f t="shared" si="14"/>
        <v>0</v>
      </c>
    </row>
    <row r="184" spans="1:11" ht="14.45" customHeight="1">
      <c r="A184" s="143">
        <v>2012999</v>
      </c>
      <c r="B184" s="144" t="s">
        <v>717</v>
      </c>
      <c r="C184" s="138">
        <v>53</v>
      </c>
      <c r="D184" s="137">
        <f t="shared" si="11"/>
        <v>53</v>
      </c>
      <c r="E184" s="145">
        <v>63</v>
      </c>
      <c r="F184" s="137">
        <f t="shared" si="11"/>
        <v>63</v>
      </c>
      <c r="G184" s="136">
        <f t="shared" si="10"/>
        <v>1.1886792452830188</v>
      </c>
      <c r="H184" s="133"/>
      <c r="I184" s="123" t="str">
        <f t="shared" si="12"/>
        <v>'2012999</v>
      </c>
      <c r="J184" s="142">
        <f t="shared" si="13"/>
        <v>7</v>
      </c>
      <c r="K184" s="172">
        <f t="shared" si="14"/>
        <v>116</v>
      </c>
    </row>
    <row r="185" spans="1:11" ht="14.45" customHeight="1">
      <c r="A185" s="143">
        <v>20131</v>
      </c>
      <c r="B185" s="144" t="s">
        <v>718</v>
      </c>
      <c r="C185" s="138">
        <v>37</v>
      </c>
      <c r="D185" s="137">
        <f t="shared" si="11"/>
        <v>37</v>
      </c>
      <c r="E185" s="145">
        <v>19</v>
      </c>
      <c r="F185" s="137">
        <f t="shared" si="11"/>
        <v>19</v>
      </c>
      <c r="G185" s="136">
        <f t="shared" si="10"/>
        <v>0.51351351351351349</v>
      </c>
      <c r="H185" s="133"/>
      <c r="I185" s="123" t="str">
        <f t="shared" si="12"/>
        <v>'20131</v>
      </c>
      <c r="J185" s="142">
        <f t="shared" si="13"/>
        <v>5</v>
      </c>
      <c r="K185" s="172">
        <f t="shared" si="14"/>
        <v>56</v>
      </c>
    </row>
    <row r="186" spans="1:11" ht="14.45" customHeight="1">
      <c r="A186" s="143">
        <v>2013101</v>
      </c>
      <c r="B186" s="144" t="s">
        <v>612</v>
      </c>
      <c r="C186" s="138">
        <v>17</v>
      </c>
      <c r="D186" s="137">
        <f t="shared" si="11"/>
        <v>17</v>
      </c>
      <c r="E186" s="145">
        <v>0</v>
      </c>
      <c r="F186" s="137">
        <f t="shared" si="11"/>
        <v>0</v>
      </c>
      <c r="G186" s="136">
        <f t="shared" si="10"/>
        <v>0</v>
      </c>
      <c r="H186" s="133"/>
      <c r="I186" s="123" t="str">
        <f t="shared" si="12"/>
        <v>'2013101</v>
      </c>
      <c r="J186" s="142">
        <f t="shared" si="13"/>
        <v>7</v>
      </c>
      <c r="K186" s="172">
        <f t="shared" si="14"/>
        <v>17</v>
      </c>
    </row>
    <row r="187" spans="1:11" hidden="1">
      <c r="A187" s="143">
        <v>2013102</v>
      </c>
      <c r="B187" s="144" t="s">
        <v>613</v>
      </c>
      <c r="C187" s="138"/>
      <c r="D187" s="137">
        <f t="shared" si="11"/>
        <v>0</v>
      </c>
      <c r="E187" s="145">
        <v>0</v>
      </c>
      <c r="F187" s="137">
        <f t="shared" si="11"/>
        <v>0</v>
      </c>
      <c r="G187" s="136">
        <f t="shared" si="10"/>
        <v>0</v>
      </c>
      <c r="H187" s="133"/>
      <c r="I187" s="123" t="str">
        <f t="shared" si="12"/>
        <v>'2013102</v>
      </c>
      <c r="J187" s="142">
        <f t="shared" si="13"/>
        <v>7</v>
      </c>
      <c r="K187" s="172">
        <f t="shared" si="14"/>
        <v>0</v>
      </c>
    </row>
    <row r="188" spans="1:11" hidden="1">
      <c r="A188" s="143">
        <v>2013103</v>
      </c>
      <c r="B188" s="144" t="s">
        <v>614</v>
      </c>
      <c r="C188" s="138"/>
      <c r="D188" s="137">
        <f t="shared" si="11"/>
        <v>0</v>
      </c>
      <c r="E188" s="145">
        <v>0</v>
      </c>
      <c r="F188" s="137">
        <f t="shared" si="11"/>
        <v>0</v>
      </c>
      <c r="G188" s="136">
        <f t="shared" si="10"/>
        <v>0</v>
      </c>
      <c r="H188" s="133"/>
      <c r="I188" s="123" t="str">
        <f t="shared" si="12"/>
        <v>'2013103</v>
      </c>
      <c r="J188" s="142">
        <f t="shared" si="13"/>
        <v>7</v>
      </c>
      <c r="K188" s="172">
        <f t="shared" si="14"/>
        <v>0</v>
      </c>
    </row>
    <row r="189" spans="1:11" hidden="1">
      <c r="A189" s="143">
        <v>2013105</v>
      </c>
      <c r="B189" s="144" t="s">
        <v>719</v>
      </c>
      <c r="C189" s="138"/>
      <c r="D189" s="137">
        <f t="shared" si="11"/>
        <v>0</v>
      </c>
      <c r="E189" s="145">
        <v>0</v>
      </c>
      <c r="F189" s="137">
        <f t="shared" si="11"/>
        <v>0</v>
      </c>
      <c r="G189" s="136">
        <f t="shared" si="10"/>
        <v>0</v>
      </c>
      <c r="H189" s="133"/>
      <c r="I189" s="123" t="str">
        <f t="shared" si="12"/>
        <v>'2013105</v>
      </c>
      <c r="J189" s="142">
        <f t="shared" si="13"/>
        <v>7</v>
      </c>
      <c r="K189" s="172">
        <f t="shared" si="14"/>
        <v>0</v>
      </c>
    </row>
    <row r="190" spans="1:11" hidden="1">
      <c r="A190" s="143">
        <v>2013150</v>
      </c>
      <c r="B190" s="144" t="s">
        <v>621</v>
      </c>
      <c r="C190" s="138"/>
      <c r="D190" s="137">
        <f t="shared" si="11"/>
        <v>0</v>
      </c>
      <c r="E190" s="145">
        <v>0</v>
      </c>
      <c r="F190" s="137">
        <f t="shared" si="11"/>
        <v>0</v>
      </c>
      <c r="G190" s="136">
        <f t="shared" si="10"/>
        <v>0</v>
      </c>
      <c r="H190" s="133"/>
      <c r="I190" s="123" t="str">
        <f t="shared" si="12"/>
        <v>'2013150</v>
      </c>
      <c r="J190" s="142">
        <f t="shared" si="13"/>
        <v>7</v>
      </c>
      <c r="K190" s="172">
        <f t="shared" si="14"/>
        <v>0</v>
      </c>
    </row>
    <row r="191" spans="1:11" ht="14.45" customHeight="1">
      <c r="A191" s="143">
        <v>2013199</v>
      </c>
      <c r="B191" s="144" t="s">
        <v>720</v>
      </c>
      <c r="C191" s="138">
        <v>20</v>
      </c>
      <c r="D191" s="137">
        <f t="shared" si="11"/>
        <v>20</v>
      </c>
      <c r="E191" s="145">
        <v>19</v>
      </c>
      <c r="F191" s="137">
        <f t="shared" si="11"/>
        <v>19</v>
      </c>
      <c r="G191" s="136">
        <f t="shared" si="10"/>
        <v>0.95</v>
      </c>
      <c r="H191" s="133"/>
      <c r="I191" s="123" t="str">
        <f t="shared" si="12"/>
        <v>'2013199</v>
      </c>
      <c r="J191" s="142">
        <f t="shared" si="13"/>
        <v>7</v>
      </c>
      <c r="K191" s="172">
        <f t="shared" si="14"/>
        <v>39</v>
      </c>
    </row>
    <row r="192" spans="1:11" ht="14.45" customHeight="1">
      <c r="A192" s="143">
        <v>20132</v>
      </c>
      <c r="B192" s="144" t="s">
        <v>721</v>
      </c>
      <c r="C192" s="138">
        <v>201</v>
      </c>
      <c r="D192" s="137">
        <f t="shared" si="11"/>
        <v>202</v>
      </c>
      <c r="E192" s="145">
        <v>177</v>
      </c>
      <c r="F192" s="137">
        <f t="shared" si="11"/>
        <v>177</v>
      </c>
      <c r="G192" s="136">
        <f t="shared" si="10"/>
        <v>0.87623762376237624</v>
      </c>
      <c r="H192" s="133"/>
      <c r="I192" s="123" t="str">
        <f t="shared" si="12"/>
        <v>'20132</v>
      </c>
      <c r="J192" s="142">
        <f t="shared" si="13"/>
        <v>5</v>
      </c>
      <c r="K192" s="172">
        <f t="shared" si="14"/>
        <v>379</v>
      </c>
    </row>
    <row r="193" spans="1:11" ht="14.45" customHeight="1">
      <c r="A193" s="143">
        <v>2013201</v>
      </c>
      <c r="B193" s="144" t="s">
        <v>612</v>
      </c>
      <c r="C193" s="138">
        <v>134</v>
      </c>
      <c r="D193" s="137">
        <f t="shared" si="11"/>
        <v>134</v>
      </c>
      <c r="E193" s="145">
        <v>141</v>
      </c>
      <c r="F193" s="137">
        <f t="shared" si="11"/>
        <v>141</v>
      </c>
      <c r="G193" s="136">
        <f t="shared" si="10"/>
        <v>1.0522388059701493</v>
      </c>
      <c r="H193" s="133"/>
      <c r="I193" s="123" t="str">
        <f t="shared" si="12"/>
        <v>'2013201</v>
      </c>
      <c r="J193" s="142">
        <f t="shared" si="13"/>
        <v>7</v>
      </c>
      <c r="K193" s="172">
        <f t="shared" si="14"/>
        <v>275</v>
      </c>
    </row>
    <row r="194" spans="1:11" hidden="1">
      <c r="A194" s="143">
        <v>2013202</v>
      </c>
      <c r="B194" s="144" t="s">
        <v>613</v>
      </c>
      <c r="C194" s="138"/>
      <c r="D194" s="137">
        <f t="shared" si="11"/>
        <v>0</v>
      </c>
      <c r="E194" s="145">
        <v>0</v>
      </c>
      <c r="F194" s="137">
        <f t="shared" si="11"/>
        <v>0</v>
      </c>
      <c r="G194" s="136">
        <f t="shared" si="10"/>
        <v>0</v>
      </c>
      <c r="H194" s="133"/>
      <c r="I194" s="123" t="str">
        <f t="shared" si="12"/>
        <v>'2013202</v>
      </c>
      <c r="J194" s="142">
        <f t="shared" si="13"/>
        <v>7</v>
      </c>
      <c r="K194" s="172">
        <f t="shared" si="14"/>
        <v>0</v>
      </c>
    </row>
    <row r="195" spans="1:11" hidden="1">
      <c r="A195" s="143">
        <v>2013203</v>
      </c>
      <c r="B195" s="144" t="s">
        <v>614</v>
      </c>
      <c r="C195" s="138"/>
      <c r="D195" s="137">
        <f t="shared" si="11"/>
        <v>0</v>
      </c>
      <c r="E195" s="145">
        <v>0</v>
      </c>
      <c r="F195" s="137">
        <f t="shared" si="11"/>
        <v>0</v>
      </c>
      <c r="G195" s="136">
        <f t="shared" si="10"/>
        <v>0</v>
      </c>
      <c r="H195" s="133"/>
      <c r="I195" s="123" t="str">
        <f t="shared" si="12"/>
        <v>'2013203</v>
      </c>
      <c r="J195" s="142">
        <f t="shared" si="13"/>
        <v>7</v>
      </c>
      <c r="K195" s="172">
        <f t="shared" si="14"/>
        <v>0</v>
      </c>
    </row>
    <row r="196" spans="1:11" ht="14.45" customHeight="1">
      <c r="A196" s="143">
        <v>2013204</v>
      </c>
      <c r="B196" s="144" t="s">
        <v>722</v>
      </c>
      <c r="C196" s="138">
        <v>32</v>
      </c>
      <c r="D196" s="137">
        <f t="shared" si="11"/>
        <v>32</v>
      </c>
      <c r="E196" s="145">
        <v>36</v>
      </c>
      <c r="F196" s="137">
        <f t="shared" si="11"/>
        <v>36</v>
      </c>
      <c r="G196" s="136">
        <f t="shared" si="10"/>
        <v>1.125</v>
      </c>
      <c r="H196" s="133"/>
      <c r="I196" s="123" t="str">
        <f t="shared" si="12"/>
        <v>'2013204</v>
      </c>
      <c r="J196" s="142">
        <f t="shared" si="13"/>
        <v>7</v>
      </c>
      <c r="K196" s="172">
        <f t="shared" si="14"/>
        <v>68</v>
      </c>
    </row>
    <row r="197" spans="1:11" hidden="1">
      <c r="A197" s="143">
        <v>2013250</v>
      </c>
      <c r="B197" s="144" t="s">
        <v>621</v>
      </c>
      <c r="C197" s="138"/>
      <c r="D197" s="137">
        <f t="shared" si="11"/>
        <v>0</v>
      </c>
      <c r="E197" s="145">
        <v>0</v>
      </c>
      <c r="F197" s="137">
        <f t="shared" si="11"/>
        <v>0</v>
      </c>
      <c r="G197" s="136">
        <f t="shared" si="10"/>
        <v>0</v>
      </c>
      <c r="H197" s="133"/>
      <c r="I197" s="123" t="str">
        <f t="shared" si="12"/>
        <v>'2013250</v>
      </c>
      <c r="J197" s="142">
        <f t="shared" si="13"/>
        <v>7</v>
      </c>
      <c r="K197" s="172">
        <f t="shared" si="14"/>
        <v>0</v>
      </c>
    </row>
    <row r="198" spans="1:11">
      <c r="A198" s="143">
        <v>2013299</v>
      </c>
      <c r="B198" s="144" t="s">
        <v>723</v>
      </c>
      <c r="C198" s="138">
        <v>36</v>
      </c>
      <c r="D198" s="137">
        <f t="shared" si="11"/>
        <v>36</v>
      </c>
      <c r="E198" s="145">
        <v>0</v>
      </c>
      <c r="F198" s="137">
        <f t="shared" si="11"/>
        <v>0</v>
      </c>
      <c r="G198" s="136">
        <f t="shared" ref="G198:G261" si="15">IF(ISERROR(F198/D198),,F198/D198)</f>
        <v>0</v>
      </c>
      <c r="H198" s="133"/>
      <c r="I198" s="123" t="str">
        <f t="shared" si="12"/>
        <v>'2013299</v>
      </c>
      <c r="J198" s="142">
        <f t="shared" si="13"/>
        <v>7</v>
      </c>
      <c r="K198" s="172">
        <f t="shared" si="14"/>
        <v>36</v>
      </c>
    </row>
    <row r="199" spans="1:11" ht="14.45" customHeight="1">
      <c r="A199" s="143">
        <v>20133</v>
      </c>
      <c r="B199" s="144" t="s">
        <v>724</v>
      </c>
      <c r="C199" s="138">
        <v>47</v>
      </c>
      <c r="D199" s="137">
        <f t="shared" ref="D199:F262" si="16">IF(COUNTIF($I:$I,$I199&amp;"*")=1,C199,IF($J199=3,SUMIFS(C:C,$I:$I,$I199&amp;"*",$J:$J,5),IF($J199=5,SUMIFS(C:C,$I:$I,$I199&amp;"*",$J:$J,7),C199)))</f>
        <v>47</v>
      </c>
      <c r="E199" s="145">
        <v>60</v>
      </c>
      <c r="F199" s="137">
        <f t="shared" si="16"/>
        <v>60</v>
      </c>
      <c r="G199" s="136">
        <f t="shared" si="15"/>
        <v>1.2765957446808511</v>
      </c>
      <c r="H199" s="133"/>
      <c r="I199" s="123" t="str">
        <f t="shared" ref="I199:I262" si="17">IF(LEN(A199)=3,"'"&amp;A199,IF(LEN(A199)=5,"'"&amp;A199,"'"&amp;A199))</f>
        <v>'20133</v>
      </c>
      <c r="J199" s="142">
        <f t="shared" ref="J199:J262" si="18">LEN(A199)</f>
        <v>5</v>
      </c>
      <c r="K199" s="172">
        <f t="shared" ref="K199:K262" si="19">D199+F199</f>
        <v>107</v>
      </c>
    </row>
    <row r="200" spans="1:11" hidden="1">
      <c r="A200" s="143">
        <v>2013301</v>
      </c>
      <c r="B200" s="144" t="s">
        <v>612</v>
      </c>
      <c r="C200" s="138"/>
      <c r="D200" s="137">
        <f t="shared" si="16"/>
        <v>0</v>
      </c>
      <c r="E200" s="145">
        <v>0</v>
      </c>
      <c r="F200" s="137">
        <f t="shared" si="16"/>
        <v>0</v>
      </c>
      <c r="G200" s="136">
        <f t="shared" si="15"/>
        <v>0</v>
      </c>
      <c r="H200" s="133"/>
      <c r="I200" s="123" t="str">
        <f t="shared" si="17"/>
        <v>'2013301</v>
      </c>
      <c r="J200" s="142">
        <f t="shared" si="18"/>
        <v>7</v>
      </c>
      <c r="K200" s="172">
        <f t="shared" si="19"/>
        <v>0</v>
      </c>
    </row>
    <row r="201" spans="1:11" hidden="1">
      <c r="A201" s="143">
        <v>2013302</v>
      </c>
      <c r="B201" s="144" t="s">
        <v>613</v>
      </c>
      <c r="C201" s="138"/>
      <c r="D201" s="137">
        <f t="shared" si="16"/>
        <v>0</v>
      </c>
      <c r="E201" s="145">
        <v>0</v>
      </c>
      <c r="F201" s="137">
        <f t="shared" si="16"/>
        <v>0</v>
      </c>
      <c r="G201" s="136">
        <f t="shared" si="15"/>
        <v>0</v>
      </c>
      <c r="H201" s="133"/>
      <c r="I201" s="123" t="str">
        <f t="shared" si="17"/>
        <v>'2013302</v>
      </c>
      <c r="J201" s="142">
        <f t="shared" si="18"/>
        <v>7</v>
      </c>
      <c r="K201" s="172">
        <f t="shared" si="19"/>
        <v>0</v>
      </c>
    </row>
    <row r="202" spans="1:11" hidden="1">
      <c r="A202" s="143">
        <v>2013303</v>
      </c>
      <c r="B202" s="144" t="s">
        <v>614</v>
      </c>
      <c r="C202" s="138"/>
      <c r="D202" s="137">
        <f t="shared" si="16"/>
        <v>0</v>
      </c>
      <c r="E202" s="145">
        <v>0</v>
      </c>
      <c r="F202" s="137">
        <f t="shared" si="16"/>
        <v>0</v>
      </c>
      <c r="G202" s="136">
        <f t="shared" si="15"/>
        <v>0</v>
      </c>
      <c r="H202" s="133"/>
      <c r="I202" s="123" t="str">
        <f t="shared" si="17"/>
        <v>'2013303</v>
      </c>
      <c r="J202" s="142">
        <f t="shared" si="18"/>
        <v>7</v>
      </c>
      <c r="K202" s="172">
        <f t="shared" si="19"/>
        <v>0</v>
      </c>
    </row>
    <row r="203" spans="1:11" hidden="1">
      <c r="A203" s="143">
        <v>2013304</v>
      </c>
      <c r="B203" s="144" t="s">
        <v>725</v>
      </c>
      <c r="C203" s="138"/>
      <c r="D203" s="137">
        <f t="shared" si="16"/>
        <v>0</v>
      </c>
      <c r="E203" s="145">
        <v>0</v>
      </c>
      <c r="F203" s="137">
        <f t="shared" si="16"/>
        <v>0</v>
      </c>
      <c r="G203" s="136">
        <f t="shared" si="15"/>
        <v>0</v>
      </c>
      <c r="H203" s="133"/>
      <c r="I203" s="123" t="str">
        <f t="shared" si="17"/>
        <v>'2013304</v>
      </c>
      <c r="J203" s="142">
        <f t="shared" si="18"/>
        <v>7</v>
      </c>
      <c r="K203" s="172">
        <f t="shared" si="19"/>
        <v>0</v>
      </c>
    </row>
    <row r="204" spans="1:11" hidden="1">
      <c r="A204" s="143">
        <v>2013350</v>
      </c>
      <c r="B204" s="144" t="s">
        <v>621</v>
      </c>
      <c r="C204" s="138"/>
      <c r="D204" s="137">
        <f t="shared" si="16"/>
        <v>0</v>
      </c>
      <c r="E204" s="145">
        <v>0</v>
      </c>
      <c r="F204" s="137">
        <f t="shared" si="16"/>
        <v>0</v>
      </c>
      <c r="G204" s="136">
        <f t="shared" si="15"/>
        <v>0</v>
      </c>
      <c r="H204" s="133"/>
      <c r="I204" s="123" t="str">
        <f t="shared" si="17"/>
        <v>'2013350</v>
      </c>
      <c r="J204" s="142">
        <f t="shared" si="18"/>
        <v>7</v>
      </c>
      <c r="K204" s="172">
        <f t="shared" si="19"/>
        <v>0</v>
      </c>
    </row>
    <row r="205" spans="1:11" ht="14.45" customHeight="1">
      <c r="A205" s="143">
        <v>2013399</v>
      </c>
      <c r="B205" s="144" t="s">
        <v>726</v>
      </c>
      <c r="C205" s="138">
        <v>47</v>
      </c>
      <c r="D205" s="137">
        <f t="shared" si="16"/>
        <v>47</v>
      </c>
      <c r="E205" s="145">
        <v>60</v>
      </c>
      <c r="F205" s="137">
        <f t="shared" si="16"/>
        <v>60</v>
      </c>
      <c r="G205" s="136">
        <f t="shared" si="15"/>
        <v>1.2765957446808511</v>
      </c>
      <c r="H205" s="133"/>
      <c r="I205" s="123" t="str">
        <f t="shared" si="17"/>
        <v>'2013399</v>
      </c>
      <c r="J205" s="142">
        <f t="shared" si="18"/>
        <v>7</v>
      </c>
      <c r="K205" s="172">
        <f t="shared" si="19"/>
        <v>107</v>
      </c>
    </row>
    <row r="206" spans="1:11" hidden="1">
      <c r="A206" s="143">
        <v>20134</v>
      </c>
      <c r="B206" s="144" t="s">
        <v>727</v>
      </c>
      <c r="C206" s="138"/>
      <c r="D206" s="137">
        <f t="shared" si="16"/>
        <v>0</v>
      </c>
      <c r="E206" s="145">
        <v>0</v>
      </c>
      <c r="F206" s="137">
        <f t="shared" si="16"/>
        <v>0</v>
      </c>
      <c r="G206" s="136">
        <f t="shared" si="15"/>
        <v>0</v>
      </c>
      <c r="H206" s="133"/>
      <c r="I206" s="123" t="str">
        <f t="shared" si="17"/>
        <v>'20134</v>
      </c>
      <c r="J206" s="142">
        <f t="shared" si="18"/>
        <v>5</v>
      </c>
      <c r="K206" s="172">
        <f t="shared" si="19"/>
        <v>0</v>
      </c>
    </row>
    <row r="207" spans="1:11" hidden="1">
      <c r="A207" s="143">
        <v>2013401</v>
      </c>
      <c r="B207" s="144" t="s">
        <v>612</v>
      </c>
      <c r="C207" s="138"/>
      <c r="D207" s="137">
        <f t="shared" si="16"/>
        <v>0</v>
      </c>
      <c r="E207" s="145">
        <v>0</v>
      </c>
      <c r="F207" s="137">
        <f t="shared" si="16"/>
        <v>0</v>
      </c>
      <c r="G207" s="136">
        <f t="shared" si="15"/>
        <v>0</v>
      </c>
      <c r="H207" s="133"/>
      <c r="I207" s="123" t="str">
        <f t="shared" si="17"/>
        <v>'2013401</v>
      </c>
      <c r="J207" s="142">
        <f t="shared" si="18"/>
        <v>7</v>
      </c>
      <c r="K207" s="172">
        <f t="shared" si="19"/>
        <v>0</v>
      </c>
    </row>
    <row r="208" spans="1:11" hidden="1">
      <c r="A208" s="143">
        <v>2013402</v>
      </c>
      <c r="B208" s="144" t="s">
        <v>613</v>
      </c>
      <c r="C208" s="138"/>
      <c r="D208" s="137">
        <f t="shared" si="16"/>
        <v>0</v>
      </c>
      <c r="E208" s="145">
        <v>0</v>
      </c>
      <c r="F208" s="137">
        <f t="shared" si="16"/>
        <v>0</v>
      </c>
      <c r="G208" s="136">
        <f t="shared" si="15"/>
        <v>0</v>
      </c>
      <c r="H208" s="133"/>
      <c r="I208" s="123" t="str">
        <f t="shared" si="17"/>
        <v>'2013402</v>
      </c>
      <c r="J208" s="142">
        <f t="shared" si="18"/>
        <v>7</v>
      </c>
      <c r="K208" s="172">
        <f t="shared" si="19"/>
        <v>0</v>
      </c>
    </row>
    <row r="209" spans="1:11" hidden="1">
      <c r="A209" s="143">
        <v>2013403</v>
      </c>
      <c r="B209" s="144" t="s">
        <v>614</v>
      </c>
      <c r="C209" s="138"/>
      <c r="D209" s="137">
        <f t="shared" si="16"/>
        <v>0</v>
      </c>
      <c r="E209" s="145">
        <v>0</v>
      </c>
      <c r="F209" s="137">
        <f t="shared" si="16"/>
        <v>0</v>
      </c>
      <c r="G209" s="136">
        <f t="shared" si="15"/>
        <v>0</v>
      </c>
      <c r="H209" s="133"/>
      <c r="I209" s="123" t="str">
        <f t="shared" si="17"/>
        <v>'2013403</v>
      </c>
      <c r="J209" s="142">
        <f t="shared" si="18"/>
        <v>7</v>
      </c>
      <c r="K209" s="172">
        <f t="shared" si="19"/>
        <v>0</v>
      </c>
    </row>
    <row r="210" spans="1:11" hidden="1">
      <c r="A210" s="143">
        <v>2013404</v>
      </c>
      <c r="B210" s="144" t="s">
        <v>728</v>
      </c>
      <c r="C210" s="138"/>
      <c r="D210" s="137">
        <f t="shared" si="16"/>
        <v>0</v>
      </c>
      <c r="E210" s="145">
        <v>0</v>
      </c>
      <c r="F210" s="137">
        <f t="shared" si="16"/>
        <v>0</v>
      </c>
      <c r="G210" s="136">
        <f t="shared" si="15"/>
        <v>0</v>
      </c>
      <c r="H210" s="133"/>
      <c r="I210" s="123" t="str">
        <f t="shared" si="17"/>
        <v>'2013404</v>
      </c>
      <c r="J210" s="142">
        <f t="shared" si="18"/>
        <v>7</v>
      </c>
      <c r="K210" s="172">
        <f t="shared" si="19"/>
        <v>0</v>
      </c>
    </row>
    <row r="211" spans="1:11" hidden="1">
      <c r="A211" s="143">
        <v>2013405</v>
      </c>
      <c r="B211" s="144" t="s">
        <v>729</v>
      </c>
      <c r="C211" s="138"/>
      <c r="D211" s="137">
        <f t="shared" si="16"/>
        <v>0</v>
      </c>
      <c r="E211" s="145">
        <v>0</v>
      </c>
      <c r="F211" s="137">
        <f t="shared" si="16"/>
        <v>0</v>
      </c>
      <c r="G211" s="136">
        <f t="shared" si="15"/>
        <v>0</v>
      </c>
      <c r="H211" s="133"/>
      <c r="I211" s="123" t="str">
        <f t="shared" si="17"/>
        <v>'2013405</v>
      </c>
      <c r="J211" s="142">
        <f t="shared" si="18"/>
        <v>7</v>
      </c>
      <c r="K211" s="172">
        <f t="shared" si="19"/>
        <v>0</v>
      </c>
    </row>
    <row r="212" spans="1:11" hidden="1">
      <c r="A212" s="143">
        <v>2013450</v>
      </c>
      <c r="B212" s="144" t="s">
        <v>621</v>
      </c>
      <c r="C212" s="138"/>
      <c r="D212" s="137">
        <f t="shared" si="16"/>
        <v>0</v>
      </c>
      <c r="E212" s="145">
        <v>0</v>
      </c>
      <c r="F212" s="137">
        <f t="shared" si="16"/>
        <v>0</v>
      </c>
      <c r="G212" s="136">
        <f t="shared" si="15"/>
        <v>0</v>
      </c>
      <c r="H212" s="133"/>
      <c r="I212" s="123" t="str">
        <f t="shared" si="17"/>
        <v>'2013450</v>
      </c>
      <c r="J212" s="142">
        <f t="shared" si="18"/>
        <v>7</v>
      </c>
      <c r="K212" s="172">
        <f t="shared" si="19"/>
        <v>0</v>
      </c>
    </row>
    <row r="213" spans="1:11" hidden="1">
      <c r="A213" s="143">
        <v>2013499</v>
      </c>
      <c r="B213" s="144" t="s">
        <v>730</v>
      </c>
      <c r="C213" s="138"/>
      <c r="D213" s="137">
        <f t="shared" si="16"/>
        <v>0</v>
      </c>
      <c r="E213" s="145">
        <v>0</v>
      </c>
      <c r="F213" s="137">
        <f t="shared" si="16"/>
        <v>0</v>
      </c>
      <c r="G213" s="136">
        <f t="shared" si="15"/>
        <v>0</v>
      </c>
      <c r="H213" s="133"/>
      <c r="I213" s="123" t="str">
        <f t="shared" si="17"/>
        <v>'2013499</v>
      </c>
      <c r="J213" s="142">
        <f t="shared" si="18"/>
        <v>7</v>
      </c>
      <c r="K213" s="172">
        <f t="shared" si="19"/>
        <v>0</v>
      </c>
    </row>
    <row r="214" spans="1:11" hidden="1">
      <c r="A214" s="143">
        <v>20135</v>
      </c>
      <c r="B214" s="144" t="s">
        <v>731</v>
      </c>
      <c r="C214" s="138"/>
      <c r="D214" s="137">
        <f t="shared" si="16"/>
        <v>0</v>
      </c>
      <c r="E214" s="145">
        <v>0</v>
      </c>
      <c r="F214" s="137">
        <f t="shared" si="16"/>
        <v>0</v>
      </c>
      <c r="G214" s="136">
        <f t="shared" si="15"/>
        <v>0</v>
      </c>
      <c r="H214" s="133"/>
      <c r="I214" s="123" t="str">
        <f t="shared" si="17"/>
        <v>'20135</v>
      </c>
      <c r="J214" s="142">
        <f t="shared" si="18"/>
        <v>5</v>
      </c>
      <c r="K214" s="172">
        <f t="shared" si="19"/>
        <v>0</v>
      </c>
    </row>
    <row r="215" spans="1:11" hidden="1">
      <c r="A215" s="143">
        <v>2013501</v>
      </c>
      <c r="B215" s="144" t="s">
        <v>612</v>
      </c>
      <c r="C215" s="138"/>
      <c r="D215" s="137">
        <f t="shared" si="16"/>
        <v>0</v>
      </c>
      <c r="E215" s="145">
        <v>0</v>
      </c>
      <c r="F215" s="137">
        <f t="shared" si="16"/>
        <v>0</v>
      </c>
      <c r="G215" s="136">
        <f t="shared" si="15"/>
        <v>0</v>
      </c>
      <c r="H215" s="133"/>
      <c r="I215" s="123" t="str">
        <f t="shared" si="17"/>
        <v>'2013501</v>
      </c>
      <c r="J215" s="142">
        <f t="shared" si="18"/>
        <v>7</v>
      </c>
      <c r="K215" s="172">
        <f t="shared" si="19"/>
        <v>0</v>
      </c>
    </row>
    <row r="216" spans="1:11" hidden="1">
      <c r="A216" s="143">
        <v>2013502</v>
      </c>
      <c r="B216" s="144" t="s">
        <v>613</v>
      </c>
      <c r="C216" s="138"/>
      <c r="D216" s="137">
        <f t="shared" si="16"/>
        <v>0</v>
      </c>
      <c r="E216" s="145">
        <v>0</v>
      </c>
      <c r="F216" s="137">
        <f t="shared" si="16"/>
        <v>0</v>
      </c>
      <c r="G216" s="136">
        <f t="shared" si="15"/>
        <v>0</v>
      </c>
      <c r="H216" s="133"/>
      <c r="I216" s="123" t="str">
        <f t="shared" si="17"/>
        <v>'2013502</v>
      </c>
      <c r="J216" s="142">
        <f t="shared" si="18"/>
        <v>7</v>
      </c>
      <c r="K216" s="172">
        <f t="shared" si="19"/>
        <v>0</v>
      </c>
    </row>
    <row r="217" spans="1:11" hidden="1">
      <c r="A217" s="143">
        <v>2013503</v>
      </c>
      <c r="B217" s="144" t="s">
        <v>614</v>
      </c>
      <c r="C217" s="138"/>
      <c r="D217" s="137">
        <f t="shared" si="16"/>
        <v>0</v>
      </c>
      <c r="E217" s="145">
        <v>0</v>
      </c>
      <c r="F217" s="137">
        <f t="shared" si="16"/>
        <v>0</v>
      </c>
      <c r="G217" s="136">
        <f t="shared" si="15"/>
        <v>0</v>
      </c>
      <c r="H217" s="133"/>
      <c r="I217" s="123" t="str">
        <f t="shared" si="17"/>
        <v>'2013503</v>
      </c>
      <c r="J217" s="142">
        <f t="shared" si="18"/>
        <v>7</v>
      </c>
      <c r="K217" s="172">
        <f t="shared" si="19"/>
        <v>0</v>
      </c>
    </row>
    <row r="218" spans="1:11" hidden="1">
      <c r="A218" s="143">
        <v>2013550</v>
      </c>
      <c r="B218" s="144" t="s">
        <v>621</v>
      </c>
      <c r="C218" s="138"/>
      <c r="D218" s="137">
        <f t="shared" si="16"/>
        <v>0</v>
      </c>
      <c r="E218" s="145">
        <v>0</v>
      </c>
      <c r="F218" s="137">
        <f t="shared" si="16"/>
        <v>0</v>
      </c>
      <c r="G218" s="136">
        <f t="shared" si="15"/>
        <v>0</v>
      </c>
      <c r="H218" s="133"/>
      <c r="I218" s="123" t="str">
        <f t="shared" si="17"/>
        <v>'2013550</v>
      </c>
      <c r="J218" s="142">
        <f t="shared" si="18"/>
        <v>7</v>
      </c>
      <c r="K218" s="172">
        <f t="shared" si="19"/>
        <v>0</v>
      </c>
    </row>
    <row r="219" spans="1:11" hidden="1">
      <c r="A219" s="143">
        <v>2013599</v>
      </c>
      <c r="B219" s="144" t="s">
        <v>732</v>
      </c>
      <c r="C219" s="138"/>
      <c r="D219" s="137">
        <f t="shared" si="16"/>
        <v>0</v>
      </c>
      <c r="E219" s="145">
        <v>0</v>
      </c>
      <c r="F219" s="137">
        <f t="shared" si="16"/>
        <v>0</v>
      </c>
      <c r="G219" s="136">
        <f t="shared" si="15"/>
        <v>0</v>
      </c>
      <c r="H219" s="133"/>
      <c r="I219" s="123" t="str">
        <f t="shared" si="17"/>
        <v>'2013599</v>
      </c>
      <c r="J219" s="142">
        <f t="shared" si="18"/>
        <v>7</v>
      </c>
      <c r="K219" s="172">
        <f t="shared" si="19"/>
        <v>0</v>
      </c>
    </row>
    <row r="220" spans="1:11" hidden="1">
      <c r="A220" s="143">
        <v>20136</v>
      </c>
      <c r="B220" s="144" t="s">
        <v>351</v>
      </c>
      <c r="C220" s="138"/>
      <c r="D220" s="137">
        <f t="shared" si="16"/>
        <v>0</v>
      </c>
      <c r="E220" s="145">
        <v>0</v>
      </c>
      <c r="F220" s="137">
        <f t="shared" si="16"/>
        <v>0</v>
      </c>
      <c r="G220" s="136">
        <f t="shared" si="15"/>
        <v>0</v>
      </c>
      <c r="H220" s="133"/>
      <c r="I220" s="123" t="str">
        <f t="shared" si="17"/>
        <v>'20136</v>
      </c>
      <c r="J220" s="142">
        <f t="shared" si="18"/>
        <v>5</v>
      </c>
      <c r="K220" s="172">
        <f t="shared" si="19"/>
        <v>0</v>
      </c>
    </row>
    <row r="221" spans="1:11" hidden="1">
      <c r="A221" s="143">
        <v>2013601</v>
      </c>
      <c r="B221" s="144" t="s">
        <v>612</v>
      </c>
      <c r="C221" s="138"/>
      <c r="D221" s="137">
        <f t="shared" si="16"/>
        <v>0</v>
      </c>
      <c r="E221" s="145">
        <v>0</v>
      </c>
      <c r="F221" s="137">
        <f t="shared" si="16"/>
        <v>0</v>
      </c>
      <c r="G221" s="136">
        <f t="shared" si="15"/>
        <v>0</v>
      </c>
      <c r="H221" s="133"/>
      <c r="I221" s="123" t="str">
        <f t="shared" si="17"/>
        <v>'2013601</v>
      </c>
      <c r="J221" s="142">
        <f t="shared" si="18"/>
        <v>7</v>
      </c>
      <c r="K221" s="172">
        <f t="shared" si="19"/>
        <v>0</v>
      </c>
    </row>
    <row r="222" spans="1:11" hidden="1">
      <c r="A222" s="143">
        <v>2013602</v>
      </c>
      <c r="B222" s="144" t="s">
        <v>613</v>
      </c>
      <c r="C222" s="138"/>
      <c r="D222" s="137">
        <f t="shared" si="16"/>
        <v>0</v>
      </c>
      <c r="E222" s="145">
        <v>0</v>
      </c>
      <c r="F222" s="137">
        <f t="shared" si="16"/>
        <v>0</v>
      </c>
      <c r="G222" s="136">
        <f t="shared" si="15"/>
        <v>0</v>
      </c>
      <c r="H222" s="133"/>
      <c r="I222" s="123" t="str">
        <f t="shared" si="17"/>
        <v>'2013602</v>
      </c>
      <c r="J222" s="142">
        <f t="shared" si="18"/>
        <v>7</v>
      </c>
      <c r="K222" s="172">
        <f t="shared" si="19"/>
        <v>0</v>
      </c>
    </row>
    <row r="223" spans="1:11" hidden="1">
      <c r="A223" s="143">
        <v>2013603</v>
      </c>
      <c r="B223" s="144" t="s">
        <v>614</v>
      </c>
      <c r="C223" s="138"/>
      <c r="D223" s="137">
        <f t="shared" si="16"/>
        <v>0</v>
      </c>
      <c r="E223" s="145">
        <v>0</v>
      </c>
      <c r="F223" s="137">
        <f t="shared" si="16"/>
        <v>0</v>
      </c>
      <c r="G223" s="136">
        <f t="shared" si="15"/>
        <v>0</v>
      </c>
      <c r="H223" s="133"/>
      <c r="I223" s="123" t="str">
        <f t="shared" si="17"/>
        <v>'2013603</v>
      </c>
      <c r="J223" s="142">
        <f t="shared" si="18"/>
        <v>7</v>
      </c>
      <c r="K223" s="172">
        <f t="shared" si="19"/>
        <v>0</v>
      </c>
    </row>
    <row r="224" spans="1:11" hidden="1">
      <c r="A224" s="143">
        <v>2013650</v>
      </c>
      <c r="B224" s="144" t="s">
        <v>621</v>
      </c>
      <c r="C224" s="138"/>
      <c r="D224" s="137">
        <f t="shared" si="16"/>
        <v>0</v>
      </c>
      <c r="E224" s="145">
        <v>0</v>
      </c>
      <c r="F224" s="137">
        <f t="shared" si="16"/>
        <v>0</v>
      </c>
      <c r="G224" s="136">
        <f t="shared" si="15"/>
        <v>0</v>
      </c>
      <c r="H224" s="133"/>
      <c r="I224" s="123" t="str">
        <f t="shared" si="17"/>
        <v>'2013650</v>
      </c>
      <c r="J224" s="142">
        <f t="shared" si="18"/>
        <v>7</v>
      </c>
      <c r="K224" s="172">
        <f t="shared" si="19"/>
        <v>0</v>
      </c>
    </row>
    <row r="225" spans="1:11" hidden="1">
      <c r="A225" s="143">
        <v>2013699</v>
      </c>
      <c r="B225" s="144" t="s">
        <v>733</v>
      </c>
      <c r="C225" s="138"/>
      <c r="D225" s="137">
        <f t="shared" si="16"/>
        <v>0</v>
      </c>
      <c r="E225" s="145">
        <v>0</v>
      </c>
      <c r="F225" s="137">
        <f t="shared" si="16"/>
        <v>0</v>
      </c>
      <c r="G225" s="136">
        <f t="shared" si="15"/>
        <v>0</v>
      </c>
      <c r="H225" s="133"/>
      <c r="I225" s="123" t="str">
        <f t="shared" si="17"/>
        <v>'2013699</v>
      </c>
      <c r="J225" s="142">
        <f t="shared" si="18"/>
        <v>7</v>
      </c>
      <c r="K225" s="172">
        <f t="shared" si="19"/>
        <v>0</v>
      </c>
    </row>
    <row r="226" spans="1:11" hidden="1">
      <c r="A226" s="143">
        <v>20137</v>
      </c>
      <c r="B226" s="144" t="s">
        <v>734</v>
      </c>
      <c r="C226" s="138"/>
      <c r="D226" s="137">
        <f t="shared" si="16"/>
        <v>0</v>
      </c>
      <c r="E226" s="145">
        <v>0</v>
      </c>
      <c r="F226" s="137">
        <f t="shared" si="16"/>
        <v>0</v>
      </c>
      <c r="G226" s="136">
        <f t="shared" si="15"/>
        <v>0</v>
      </c>
      <c r="H226" s="133"/>
      <c r="I226" s="123" t="str">
        <f t="shared" si="17"/>
        <v>'20137</v>
      </c>
      <c r="J226" s="142">
        <f t="shared" si="18"/>
        <v>5</v>
      </c>
      <c r="K226" s="172">
        <f t="shared" si="19"/>
        <v>0</v>
      </c>
    </row>
    <row r="227" spans="1:11" hidden="1">
      <c r="A227" s="143">
        <v>2013701</v>
      </c>
      <c r="B227" s="144" t="s">
        <v>612</v>
      </c>
      <c r="C227" s="138"/>
      <c r="D227" s="137">
        <f t="shared" si="16"/>
        <v>0</v>
      </c>
      <c r="E227" s="145">
        <v>0</v>
      </c>
      <c r="F227" s="137">
        <f t="shared" si="16"/>
        <v>0</v>
      </c>
      <c r="G227" s="136">
        <f t="shared" si="15"/>
        <v>0</v>
      </c>
      <c r="H227" s="133"/>
      <c r="I227" s="123" t="str">
        <f t="shared" si="17"/>
        <v>'2013701</v>
      </c>
      <c r="J227" s="142">
        <f t="shared" si="18"/>
        <v>7</v>
      </c>
      <c r="K227" s="172">
        <f t="shared" si="19"/>
        <v>0</v>
      </c>
    </row>
    <row r="228" spans="1:11" hidden="1">
      <c r="A228" s="143">
        <v>2013702</v>
      </c>
      <c r="B228" s="144" t="s">
        <v>613</v>
      </c>
      <c r="C228" s="138"/>
      <c r="D228" s="137">
        <f t="shared" si="16"/>
        <v>0</v>
      </c>
      <c r="E228" s="145">
        <v>0</v>
      </c>
      <c r="F228" s="137">
        <f t="shared" si="16"/>
        <v>0</v>
      </c>
      <c r="G228" s="136">
        <f t="shared" si="15"/>
        <v>0</v>
      </c>
      <c r="H228" s="133"/>
      <c r="I228" s="123" t="str">
        <f t="shared" si="17"/>
        <v>'2013702</v>
      </c>
      <c r="J228" s="142">
        <f t="shared" si="18"/>
        <v>7</v>
      </c>
      <c r="K228" s="172">
        <f t="shared" si="19"/>
        <v>0</v>
      </c>
    </row>
    <row r="229" spans="1:11" hidden="1">
      <c r="A229" s="143">
        <v>2013703</v>
      </c>
      <c r="B229" s="144" t="s">
        <v>614</v>
      </c>
      <c r="C229" s="138"/>
      <c r="D229" s="137">
        <f t="shared" si="16"/>
        <v>0</v>
      </c>
      <c r="E229" s="145">
        <v>0</v>
      </c>
      <c r="F229" s="137">
        <f t="shared" si="16"/>
        <v>0</v>
      </c>
      <c r="G229" s="136">
        <f t="shared" si="15"/>
        <v>0</v>
      </c>
      <c r="H229" s="133"/>
      <c r="I229" s="123" t="str">
        <f t="shared" si="17"/>
        <v>'2013703</v>
      </c>
      <c r="J229" s="142">
        <f t="shared" si="18"/>
        <v>7</v>
      </c>
      <c r="K229" s="172">
        <f t="shared" si="19"/>
        <v>0</v>
      </c>
    </row>
    <row r="230" spans="1:11" hidden="1">
      <c r="A230" s="143">
        <v>2013704</v>
      </c>
      <c r="B230" s="144" t="s">
        <v>735</v>
      </c>
      <c r="C230" s="138"/>
      <c r="D230" s="137">
        <f t="shared" si="16"/>
        <v>0</v>
      </c>
      <c r="E230" s="145">
        <v>0</v>
      </c>
      <c r="F230" s="137">
        <f t="shared" si="16"/>
        <v>0</v>
      </c>
      <c r="G230" s="136">
        <f t="shared" si="15"/>
        <v>0</v>
      </c>
      <c r="H230" s="133"/>
      <c r="I230" s="123" t="str">
        <f t="shared" si="17"/>
        <v>'2013704</v>
      </c>
      <c r="J230" s="142">
        <f t="shared" si="18"/>
        <v>7</v>
      </c>
      <c r="K230" s="172">
        <f t="shared" si="19"/>
        <v>0</v>
      </c>
    </row>
    <row r="231" spans="1:11" hidden="1">
      <c r="A231" s="143">
        <v>2013750</v>
      </c>
      <c r="B231" s="144" t="s">
        <v>621</v>
      </c>
      <c r="C231" s="138"/>
      <c r="D231" s="137">
        <f t="shared" si="16"/>
        <v>0</v>
      </c>
      <c r="E231" s="145">
        <v>0</v>
      </c>
      <c r="F231" s="137">
        <f t="shared" si="16"/>
        <v>0</v>
      </c>
      <c r="G231" s="136">
        <f t="shared" si="15"/>
        <v>0</v>
      </c>
      <c r="H231" s="133"/>
      <c r="I231" s="123" t="str">
        <f t="shared" si="17"/>
        <v>'2013750</v>
      </c>
      <c r="J231" s="142">
        <f t="shared" si="18"/>
        <v>7</v>
      </c>
      <c r="K231" s="172">
        <f t="shared" si="19"/>
        <v>0</v>
      </c>
    </row>
    <row r="232" spans="1:11" hidden="1">
      <c r="A232" s="143">
        <v>2013799</v>
      </c>
      <c r="B232" s="144" t="s">
        <v>736</v>
      </c>
      <c r="C232" s="138"/>
      <c r="D232" s="137">
        <f t="shared" si="16"/>
        <v>0</v>
      </c>
      <c r="E232" s="145">
        <v>0</v>
      </c>
      <c r="F232" s="137">
        <f t="shared" si="16"/>
        <v>0</v>
      </c>
      <c r="G232" s="136">
        <f t="shared" si="15"/>
        <v>0</v>
      </c>
      <c r="H232" s="133"/>
      <c r="I232" s="123" t="str">
        <f t="shared" si="17"/>
        <v>'2013799</v>
      </c>
      <c r="J232" s="142">
        <f t="shared" si="18"/>
        <v>7</v>
      </c>
      <c r="K232" s="172">
        <f t="shared" si="19"/>
        <v>0</v>
      </c>
    </row>
    <row r="233" spans="1:11" hidden="1">
      <c r="A233" s="143">
        <v>20138</v>
      </c>
      <c r="B233" s="144" t="s">
        <v>737</v>
      </c>
      <c r="C233" s="138"/>
      <c r="D233" s="137">
        <f t="shared" si="16"/>
        <v>0</v>
      </c>
      <c r="E233" s="145">
        <v>0</v>
      </c>
      <c r="F233" s="137">
        <f t="shared" si="16"/>
        <v>0</v>
      </c>
      <c r="G233" s="136">
        <f t="shared" si="15"/>
        <v>0</v>
      </c>
      <c r="H233" s="133"/>
      <c r="I233" s="123" t="str">
        <f t="shared" si="17"/>
        <v>'20138</v>
      </c>
      <c r="J233" s="142">
        <f t="shared" si="18"/>
        <v>5</v>
      </c>
      <c r="K233" s="172">
        <f t="shared" si="19"/>
        <v>0</v>
      </c>
    </row>
    <row r="234" spans="1:11" hidden="1">
      <c r="A234" s="143">
        <v>2013801</v>
      </c>
      <c r="B234" s="144" t="s">
        <v>612</v>
      </c>
      <c r="C234" s="138"/>
      <c r="D234" s="137">
        <f t="shared" si="16"/>
        <v>0</v>
      </c>
      <c r="E234" s="145">
        <v>0</v>
      </c>
      <c r="F234" s="137">
        <f t="shared" si="16"/>
        <v>0</v>
      </c>
      <c r="G234" s="136">
        <f t="shared" si="15"/>
        <v>0</v>
      </c>
      <c r="H234" s="133"/>
      <c r="I234" s="123" t="str">
        <f t="shared" si="17"/>
        <v>'2013801</v>
      </c>
      <c r="J234" s="142">
        <f t="shared" si="18"/>
        <v>7</v>
      </c>
      <c r="K234" s="172">
        <f t="shared" si="19"/>
        <v>0</v>
      </c>
    </row>
    <row r="235" spans="1:11" hidden="1">
      <c r="A235" s="143">
        <v>2013802</v>
      </c>
      <c r="B235" s="144" t="s">
        <v>613</v>
      </c>
      <c r="C235" s="138"/>
      <c r="D235" s="137">
        <f t="shared" si="16"/>
        <v>0</v>
      </c>
      <c r="E235" s="145">
        <v>0</v>
      </c>
      <c r="F235" s="137">
        <f t="shared" si="16"/>
        <v>0</v>
      </c>
      <c r="G235" s="136">
        <f t="shared" si="15"/>
        <v>0</v>
      </c>
      <c r="H235" s="133"/>
      <c r="I235" s="123" t="str">
        <f t="shared" si="17"/>
        <v>'2013802</v>
      </c>
      <c r="J235" s="142">
        <f t="shared" si="18"/>
        <v>7</v>
      </c>
      <c r="K235" s="172">
        <f t="shared" si="19"/>
        <v>0</v>
      </c>
    </row>
    <row r="236" spans="1:11" hidden="1">
      <c r="A236" s="143">
        <v>2013803</v>
      </c>
      <c r="B236" s="144" t="s">
        <v>614</v>
      </c>
      <c r="C236" s="138"/>
      <c r="D236" s="137">
        <f t="shared" si="16"/>
        <v>0</v>
      </c>
      <c r="E236" s="145">
        <v>0</v>
      </c>
      <c r="F236" s="137">
        <f t="shared" si="16"/>
        <v>0</v>
      </c>
      <c r="G236" s="136">
        <f t="shared" si="15"/>
        <v>0</v>
      </c>
      <c r="H236" s="133"/>
      <c r="I236" s="123" t="str">
        <f t="shared" si="17"/>
        <v>'2013803</v>
      </c>
      <c r="J236" s="142">
        <f t="shared" si="18"/>
        <v>7</v>
      </c>
      <c r="K236" s="172">
        <f t="shared" si="19"/>
        <v>0</v>
      </c>
    </row>
    <row r="237" spans="1:11" hidden="1">
      <c r="A237" s="143">
        <v>2013804</v>
      </c>
      <c r="B237" s="144" t="s">
        <v>738</v>
      </c>
      <c r="C237" s="138"/>
      <c r="D237" s="137">
        <f t="shared" si="16"/>
        <v>0</v>
      </c>
      <c r="E237" s="145">
        <v>0</v>
      </c>
      <c r="F237" s="137">
        <f t="shared" si="16"/>
        <v>0</v>
      </c>
      <c r="G237" s="136">
        <f t="shared" si="15"/>
        <v>0</v>
      </c>
      <c r="H237" s="133"/>
      <c r="I237" s="123" t="str">
        <f t="shared" si="17"/>
        <v>'2013804</v>
      </c>
      <c r="J237" s="142">
        <f t="shared" si="18"/>
        <v>7</v>
      </c>
      <c r="K237" s="172">
        <f t="shared" si="19"/>
        <v>0</v>
      </c>
    </row>
    <row r="238" spans="1:11" hidden="1">
      <c r="A238" s="143">
        <v>2013805</v>
      </c>
      <c r="B238" s="144" t="s">
        <v>739</v>
      </c>
      <c r="C238" s="138"/>
      <c r="D238" s="137">
        <f t="shared" si="16"/>
        <v>0</v>
      </c>
      <c r="E238" s="145">
        <v>0</v>
      </c>
      <c r="F238" s="137">
        <f t="shared" si="16"/>
        <v>0</v>
      </c>
      <c r="G238" s="136">
        <f t="shared" si="15"/>
        <v>0</v>
      </c>
      <c r="H238" s="133"/>
      <c r="I238" s="123" t="str">
        <f t="shared" si="17"/>
        <v>'2013805</v>
      </c>
      <c r="J238" s="142">
        <f t="shared" si="18"/>
        <v>7</v>
      </c>
      <c r="K238" s="172">
        <f t="shared" si="19"/>
        <v>0</v>
      </c>
    </row>
    <row r="239" spans="1:11" hidden="1">
      <c r="A239" s="143">
        <v>2013808</v>
      </c>
      <c r="B239" s="144" t="s">
        <v>654</v>
      </c>
      <c r="C239" s="138"/>
      <c r="D239" s="137">
        <f t="shared" si="16"/>
        <v>0</v>
      </c>
      <c r="E239" s="145">
        <v>0</v>
      </c>
      <c r="F239" s="137">
        <f t="shared" si="16"/>
        <v>0</v>
      </c>
      <c r="G239" s="136">
        <f t="shared" si="15"/>
        <v>0</v>
      </c>
      <c r="H239" s="133"/>
      <c r="I239" s="123" t="str">
        <f t="shared" si="17"/>
        <v>'2013808</v>
      </c>
      <c r="J239" s="142">
        <f t="shared" si="18"/>
        <v>7</v>
      </c>
      <c r="K239" s="172">
        <f t="shared" si="19"/>
        <v>0</v>
      </c>
    </row>
    <row r="240" spans="1:11" hidden="1">
      <c r="A240" s="143">
        <v>2013810</v>
      </c>
      <c r="B240" s="144" t="s">
        <v>740</v>
      </c>
      <c r="C240" s="138"/>
      <c r="D240" s="137">
        <f t="shared" si="16"/>
        <v>0</v>
      </c>
      <c r="E240" s="145">
        <v>0</v>
      </c>
      <c r="F240" s="137">
        <f t="shared" si="16"/>
        <v>0</v>
      </c>
      <c r="G240" s="136">
        <f t="shared" si="15"/>
        <v>0</v>
      </c>
      <c r="H240" s="133"/>
      <c r="I240" s="123" t="str">
        <f t="shared" si="17"/>
        <v>'2013810</v>
      </c>
      <c r="J240" s="142">
        <f t="shared" si="18"/>
        <v>7</v>
      </c>
      <c r="K240" s="172">
        <f t="shared" si="19"/>
        <v>0</v>
      </c>
    </row>
    <row r="241" spans="1:11" hidden="1">
      <c r="A241" s="143">
        <v>2013812</v>
      </c>
      <c r="B241" s="144" t="s">
        <v>741</v>
      </c>
      <c r="C241" s="138"/>
      <c r="D241" s="137">
        <f t="shared" si="16"/>
        <v>0</v>
      </c>
      <c r="E241" s="145">
        <v>0</v>
      </c>
      <c r="F241" s="137">
        <f t="shared" si="16"/>
        <v>0</v>
      </c>
      <c r="G241" s="136">
        <f t="shared" si="15"/>
        <v>0</v>
      </c>
      <c r="H241" s="133"/>
      <c r="I241" s="123" t="str">
        <f t="shared" si="17"/>
        <v>'2013812</v>
      </c>
      <c r="J241" s="142">
        <f t="shared" si="18"/>
        <v>7</v>
      </c>
      <c r="K241" s="172">
        <f t="shared" si="19"/>
        <v>0</v>
      </c>
    </row>
    <row r="242" spans="1:11" hidden="1">
      <c r="A242" s="143">
        <v>2013813</v>
      </c>
      <c r="B242" s="144" t="s">
        <v>742</v>
      </c>
      <c r="C242" s="138"/>
      <c r="D242" s="137">
        <f t="shared" si="16"/>
        <v>0</v>
      </c>
      <c r="E242" s="145">
        <v>0</v>
      </c>
      <c r="F242" s="137">
        <f t="shared" si="16"/>
        <v>0</v>
      </c>
      <c r="G242" s="136">
        <f t="shared" si="15"/>
        <v>0</v>
      </c>
      <c r="H242" s="133"/>
      <c r="I242" s="123" t="str">
        <f t="shared" si="17"/>
        <v>'2013813</v>
      </c>
      <c r="J242" s="142">
        <f t="shared" si="18"/>
        <v>7</v>
      </c>
      <c r="K242" s="172">
        <f t="shared" si="19"/>
        <v>0</v>
      </c>
    </row>
    <row r="243" spans="1:11" hidden="1">
      <c r="A243" s="143">
        <v>2013814</v>
      </c>
      <c r="B243" s="144" t="s">
        <v>743</v>
      </c>
      <c r="C243" s="138"/>
      <c r="D243" s="137">
        <f t="shared" si="16"/>
        <v>0</v>
      </c>
      <c r="E243" s="145">
        <v>0</v>
      </c>
      <c r="F243" s="137">
        <f t="shared" si="16"/>
        <v>0</v>
      </c>
      <c r="G243" s="136">
        <f t="shared" si="15"/>
        <v>0</v>
      </c>
      <c r="H243" s="133"/>
      <c r="I243" s="123" t="str">
        <f t="shared" si="17"/>
        <v>'2013814</v>
      </c>
      <c r="J243" s="142">
        <f t="shared" si="18"/>
        <v>7</v>
      </c>
      <c r="K243" s="172">
        <f t="shared" si="19"/>
        <v>0</v>
      </c>
    </row>
    <row r="244" spans="1:11" hidden="1">
      <c r="A244" s="143">
        <v>2013815</v>
      </c>
      <c r="B244" s="144" t="s">
        <v>744</v>
      </c>
      <c r="C244" s="138"/>
      <c r="D244" s="137">
        <f t="shared" si="16"/>
        <v>0</v>
      </c>
      <c r="E244" s="145">
        <v>0</v>
      </c>
      <c r="F244" s="137">
        <f t="shared" si="16"/>
        <v>0</v>
      </c>
      <c r="G244" s="136">
        <f t="shared" si="15"/>
        <v>0</v>
      </c>
      <c r="H244" s="133"/>
      <c r="I244" s="123" t="str">
        <f t="shared" si="17"/>
        <v>'2013815</v>
      </c>
      <c r="J244" s="142">
        <f t="shared" si="18"/>
        <v>7</v>
      </c>
      <c r="K244" s="172">
        <f t="shared" si="19"/>
        <v>0</v>
      </c>
    </row>
    <row r="245" spans="1:11" hidden="1">
      <c r="A245" s="143">
        <v>2013816</v>
      </c>
      <c r="B245" s="144" t="s">
        <v>745</v>
      </c>
      <c r="C245" s="138"/>
      <c r="D245" s="137">
        <f t="shared" si="16"/>
        <v>0</v>
      </c>
      <c r="E245" s="145">
        <v>0</v>
      </c>
      <c r="F245" s="137">
        <f t="shared" si="16"/>
        <v>0</v>
      </c>
      <c r="G245" s="136">
        <f t="shared" si="15"/>
        <v>0</v>
      </c>
      <c r="H245" s="133"/>
      <c r="I245" s="123" t="str">
        <f t="shared" si="17"/>
        <v>'2013816</v>
      </c>
      <c r="J245" s="142">
        <f t="shared" si="18"/>
        <v>7</v>
      </c>
      <c r="K245" s="172">
        <f t="shared" si="19"/>
        <v>0</v>
      </c>
    </row>
    <row r="246" spans="1:11" hidden="1">
      <c r="A246" s="143">
        <v>2013850</v>
      </c>
      <c r="B246" s="144" t="s">
        <v>621</v>
      </c>
      <c r="C246" s="138"/>
      <c r="D246" s="137">
        <f t="shared" si="16"/>
        <v>0</v>
      </c>
      <c r="E246" s="145">
        <v>0</v>
      </c>
      <c r="F246" s="137">
        <f t="shared" si="16"/>
        <v>0</v>
      </c>
      <c r="G246" s="136">
        <f t="shared" si="15"/>
        <v>0</v>
      </c>
      <c r="H246" s="133"/>
      <c r="I246" s="123" t="str">
        <f t="shared" si="17"/>
        <v>'2013850</v>
      </c>
      <c r="J246" s="142">
        <f t="shared" si="18"/>
        <v>7</v>
      </c>
      <c r="K246" s="172">
        <f t="shared" si="19"/>
        <v>0</v>
      </c>
    </row>
    <row r="247" spans="1:11" hidden="1">
      <c r="A247" s="143">
        <v>2013899</v>
      </c>
      <c r="B247" s="144" t="s">
        <v>746</v>
      </c>
      <c r="C247" s="138"/>
      <c r="D247" s="137">
        <f t="shared" si="16"/>
        <v>0</v>
      </c>
      <c r="E247" s="145">
        <v>0</v>
      </c>
      <c r="F247" s="137">
        <f t="shared" si="16"/>
        <v>0</v>
      </c>
      <c r="G247" s="136">
        <f t="shared" si="15"/>
        <v>0</v>
      </c>
      <c r="H247" s="133"/>
      <c r="I247" s="123" t="str">
        <f t="shared" si="17"/>
        <v>'2013899</v>
      </c>
      <c r="J247" s="142">
        <f t="shared" si="18"/>
        <v>7</v>
      </c>
      <c r="K247" s="172">
        <f t="shared" si="19"/>
        <v>0</v>
      </c>
    </row>
    <row r="248" spans="1:11" hidden="1">
      <c r="A248" s="143">
        <v>20199</v>
      </c>
      <c r="B248" s="144" t="s">
        <v>352</v>
      </c>
      <c r="C248" s="138"/>
      <c r="D248" s="137">
        <f t="shared" si="16"/>
        <v>0</v>
      </c>
      <c r="E248" s="145">
        <v>0</v>
      </c>
      <c r="F248" s="137">
        <f t="shared" si="16"/>
        <v>0</v>
      </c>
      <c r="G248" s="136">
        <f t="shared" si="15"/>
        <v>0</v>
      </c>
      <c r="H248" s="133"/>
      <c r="I248" s="123" t="str">
        <f t="shared" si="17"/>
        <v>'20199</v>
      </c>
      <c r="J248" s="142">
        <f t="shared" si="18"/>
        <v>5</v>
      </c>
      <c r="K248" s="172">
        <f t="shared" si="19"/>
        <v>0</v>
      </c>
    </row>
    <row r="249" spans="1:11" hidden="1">
      <c r="A249" s="143">
        <v>2019901</v>
      </c>
      <c r="B249" s="144" t="s">
        <v>747</v>
      </c>
      <c r="C249" s="138"/>
      <c r="D249" s="137">
        <f t="shared" si="16"/>
        <v>0</v>
      </c>
      <c r="E249" s="145">
        <v>0</v>
      </c>
      <c r="F249" s="137">
        <f t="shared" si="16"/>
        <v>0</v>
      </c>
      <c r="G249" s="136">
        <f t="shared" si="15"/>
        <v>0</v>
      </c>
      <c r="H249" s="133"/>
      <c r="I249" s="123" t="str">
        <f t="shared" si="17"/>
        <v>'2019901</v>
      </c>
      <c r="J249" s="142">
        <f t="shared" si="18"/>
        <v>7</v>
      </c>
      <c r="K249" s="172">
        <f t="shared" si="19"/>
        <v>0</v>
      </c>
    </row>
    <row r="250" spans="1:11" hidden="1">
      <c r="A250" s="143">
        <v>2019999</v>
      </c>
      <c r="B250" s="144" t="s">
        <v>748</v>
      </c>
      <c r="C250" s="138"/>
      <c r="D250" s="137">
        <f t="shared" si="16"/>
        <v>0</v>
      </c>
      <c r="E250" s="145">
        <v>0</v>
      </c>
      <c r="F250" s="137">
        <f t="shared" si="16"/>
        <v>0</v>
      </c>
      <c r="G250" s="136">
        <f t="shared" si="15"/>
        <v>0</v>
      </c>
      <c r="H250" s="133"/>
      <c r="I250" s="123" t="str">
        <f t="shared" si="17"/>
        <v>'2019999</v>
      </c>
      <c r="J250" s="142">
        <f t="shared" si="18"/>
        <v>7</v>
      </c>
      <c r="K250" s="172">
        <f t="shared" si="19"/>
        <v>0</v>
      </c>
    </row>
    <row r="251" spans="1:11" hidden="1">
      <c r="A251" s="143">
        <v>202</v>
      </c>
      <c r="B251" s="144" t="s">
        <v>749</v>
      </c>
      <c r="C251" s="138"/>
      <c r="D251" s="137">
        <f t="shared" si="16"/>
        <v>0</v>
      </c>
      <c r="E251" s="145">
        <v>0</v>
      </c>
      <c r="F251" s="137">
        <f t="shared" si="16"/>
        <v>0</v>
      </c>
      <c r="G251" s="136">
        <f t="shared" si="15"/>
        <v>0</v>
      </c>
      <c r="H251" s="133"/>
      <c r="I251" s="123" t="str">
        <f t="shared" si="17"/>
        <v>'202</v>
      </c>
      <c r="J251" s="142">
        <f t="shared" si="18"/>
        <v>3</v>
      </c>
      <c r="K251" s="172">
        <f t="shared" si="19"/>
        <v>0</v>
      </c>
    </row>
    <row r="252" spans="1:11" hidden="1">
      <c r="A252" s="143">
        <v>20205</v>
      </c>
      <c r="B252" s="144" t="s">
        <v>750</v>
      </c>
      <c r="C252" s="138"/>
      <c r="D252" s="137">
        <f t="shared" si="16"/>
        <v>0</v>
      </c>
      <c r="E252" s="145">
        <v>0</v>
      </c>
      <c r="F252" s="137">
        <f t="shared" si="16"/>
        <v>0</v>
      </c>
      <c r="G252" s="136">
        <f t="shared" si="15"/>
        <v>0</v>
      </c>
      <c r="H252" s="133"/>
      <c r="I252" s="123" t="str">
        <f t="shared" si="17"/>
        <v>'20205</v>
      </c>
      <c r="J252" s="142">
        <f t="shared" si="18"/>
        <v>5</v>
      </c>
      <c r="K252" s="172">
        <f t="shared" si="19"/>
        <v>0</v>
      </c>
    </row>
    <row r="253" spans="1:11" hidden="1">
      <c r="A253" s="143">
        <v>2020505</v>
      </c>
      <c r="B253" s="144" t="s">
        <v>751</v>
      </c>
      <c r="C253" s="138"/>
      <c r="D253" s="137">
        <f t="shared" si="16"/>
        <v>0</v>
      </c>
      <c r="E253" s="145">
        <v>0</v>
      </c>
      <c r="F253" s="137">
        <f t="shared" si="16"/>
        <v>0</v>
      </c>
      <c r="G253" s="136">
        <f t="shared" si="15"/>
        <v>0</v>
      </c>
      <c r="H253" s="133"/>
      <c r="I253" s="123" t="str">
        <f t="shared" si="17"/>
        <v>'2020505</v>
      </c>
      <c r="J253" s="142">
        <f t="shared" si="18"/>
        <v>7</v>
      </c>
      <c r="K253" s="172">
        <f t="shared" si="19"/>
        <v>0</v>
      </c>
    </row>
    <row r="254" spans="1:11" hidden="1">
      <c r="A254" s="143">
        <v>20299</v>
      </c>
      <c r="B254" s="144" t="s">
        <v>353</v>
      </c>
      <c r="C254" s="138"/>
      <c r="D254" s="137">
        <f t="shared" si="16"/>
        <v>0</v>
      </c>
      <c r="E254" s="145">
        <v>0</v>
      </c>
      <c r="F254" s="137">
        <f t="shared" si="16"/>
        <v>0</v>
      </c>
      <c r="G254" s="136">
        <f t="shared" si="15"/>
        <v>0</v>
      </c>
      <c r="H254" s="133"/>
      <c r="I254" s="123" t="str">
        <f t="shared" si="17"/>
        <v>'20299</v>
      </c>
      <c r="J254" s="142">
        <f t="shared" si="18"/>
        <v>5</v>
      </c>
      <c r="K254" s="172">
        <f t="shared" si="19"/>
        <v>0</v>
      </c>
    </row>
    <row r="255" spans="1:11" hidden="1">
      <c r="A255" s="143">
        <v>203</v>
      </c>
      <c r="B255" s="144" t="s">
        <v>752</v>
      </c>
      <c r="C255" s="138"/>
      <c r="D255" s="137">
        <f t="shared" si="16"/>
        <v>0</v>
      </c>
      <c r="E255" s="145">
        <v>0</v>
      </c>
      <c r="F255" s="137">
        <f t="shared" si="16"/>
        <v>0</v>
      </c>
      <c r="G255" s="136">
        <f t="shared" si="15"/>
        <v>0</v>
      </c>
      <c r="H255" s="133"/>
      <c r="I255" s="123" t="str">
        <f t="shared" si="17"/>
        <v>'203</v>
      </c>
      <c r="J255" s="142">
        <f t="shared" si="18"/>
        <v>3</v>
      </c>
      <c r="K255" s="172">
        <f t="shared" si="19"/>
        <v>0</v>
      </c>
    </row>
    <row r="256" spans="1:11" hidden="1">
      <c r="A256" s="143">
        <v>20306</v>
      </c>
      <c r="B256" s="144" t="s">
        <v>753</v>
      </c>
      <c r="C256" s="138"/>
      <c r="D256" s="137">
        <f t="shared" si="16"/>
        <v>0</v>
      </c>
      <c r="E256" s="145">
        <v>0</v>
      </c>
      <c r="F256" s="137">
        <f t="shared" si="16"/>
        <v>0</v>
      </c>
      <c r="G256" s="136">
        <f t="shared" si="15"/>
        <v>0</v>
      </c>
      <c r="H256" s="133"/>
      <c r="I256" s="123" t="str">
        <f t="shared" si="17"/>
        <v>'20306</v>
      </c>
      <c r="J256" s="142">
        <f t="shared" si="18"/>
        <v>5</v>
      </c>
      <c r="K256" s="172">
        <f t="shared" si="19"/>
        <v>0</v>
      </c>
    </row>
    <row r="257" spans="1:11" hidden="1">
      <c r="A257" s="143">
        <v>2030601</v>
      </c>
      <c r="B257" s="144" t="s">
        <v>754</v>
      </c>
      <c r="C257" s="138"/>
      <c r="D257" s="137">
        <f t="shared" si="16"/>
        <v>0</v>
      </c>
      <c r="E257" s="145">
        <v>0</v>
      </c>
      <c r="F257" s="137">
        <f t="shared" si="16"/>
        <v>0</v>
      </c>
      <c r="G257" s="136">
        <f t="shared" si="15"/>
        <v>0</v>
      </c>
      <c r="H257" s="133"/>
      <c r="I257" s="123" t="str">
        <f t="shared" si="17"/>
        <v>'2030601</v>
      </c>
      <c r="J257" s="142">
        <f t="shared" si="18"/>
        <v>7</v>
      </c>
      <c r="K257" s="172">
        <f t="shared" si="19"/>
        <v>0</v>
      </c>
    </row>
    <row r="258" spans="1:11" hidden="1">
      <c r="A258" s="143">
        <v>2030602</v>
      </c>
      <c r="B258" s="144" t="s">
        <v>755</v>
      </c>
      <c r="C258" s="138"/>
      <c r="D258" s="137">
        <f t="shared" si="16"/>
        <v>0</v>
      </c>
      <c r="E258" s="145">
        <v>0</v>
      </c>
      <c r="F258" s="137">
        <f t="shared" si="16"/>
        <v>0</v>
      </c>
      <c r="G258" s="136">
        <f t="shared" si="15"/>
        <v>0</v>
      </c>
      <c r="H258" s="133"/>
      <c r="I258" s="123" t="str">
        <f t="shared" si="17"/>
        <v>'2030602</v>
      </c>
      <c r="J258" s="142">
        <f t="shared" si="18"/>
        <v>7</v>
      </c>
      <c r="K258" s="172">
        <f t="shared" si="19"/>
        <v>0</v>
      </c>
    </row>
    <row r="259" spans="1:11" hidden="1">
      <c r="A259" s="143">
        <v>2030603</v>
      </c>
      <c r="B259" s="144" t="s">
        <v>756</v>
      </c>
      <c r="C259" s="138"/>
      <c r="D259" s="137">
        <f t="shared" si="16"/>
        <v>0</v>
      </c>
      <c r="E259" s="145">
        <v>0</v>
      </c>
      <c r="F259" s="137">
        <f t="shared" si="16"/>
        <v>0</v>
      </c>
      <c r="G259" s="136">
        <f t="shared" si="15"/>
        <v>0</v>
      </c>
      <c r="H259" s="133"/>
      <c r="I259" s="123" t="str">
        <f t="shared" si="17"/>
        <v>'2030603</v>
      </c>
      <c r="J259" s="142">
        <f t="shared" si="18"/>
        <v>7</v>
      </c>
      <c r="K259" s="172">
        <f t="shared" si="19"/>
        <v>0</v>
      </c>
    </row>
    <row r="260" spans="1:11" hidden="1">
      <c r="A260" s="143">
        <v>2030604</v>
      </c>
      <c r="B260" s="144" t="s">
        <v>757</v>
      </c>
      <c r="C260" s="138"/>
      <c r="D260" s="137">
        <f t="shared" si="16"/>
        <v>0</v>
      </c>
      <c r="E260" s="145">
        <v>0</v>
      </c>
      <c r="F260" s="137">
        <f t="shared" si="16"/>
        <v>0</v>
      </c>
      <c r="G260" s="136">
        <f t="shared" si="15"/>
        <v>0</v>
      </c>
      <c r="H260" s="133"/>
      <c r="I260" s="123" t="str">
        <f t="shared" si="17"/>
        <v>'2030604</v>
      </c>
      <c r="J260" s="142">
        <f t="shared" si="18"/>
        <v>7</v>
      </c>
      <c r="K260" s="172">
        <f t="shared" si="19"/>
        <v>0</v>
      </c>
    </row>
    <row r="261" spans="1:11" hidden="1">
      <c r="A261" s="143">
        <v>2030605</v>
      </c>
      <c r="B261" s="144" t="s">
        <v>758</v>
      </c>
      <c r="C261" s="138"/>
      <c r="D261" s="137">
        <f t="shared" si="16"/>
        <v>0</v>
      </c>
      <c r="E261" s="145">
        <v>0</v>
      </c>
      <c r="F261" s="137">
        <f t="shared" si="16"/>
        <v>0</v>
      </c>
      <c r="G261" s="136">
        <f t="shared" si="15"/>
        <v>0</v>
      </c>
      <c r="H261" s="133"/>
      <c r="I261" s="123" t="str">
        <f t="shared" si="17"/>
        <v>'2030605</v>
      </c>
      <c r="J261" s="142">
        <f t="shared" si="18"/>
        <v>7</v>
      </c>
      <c r="K261" s="172">
        <f t="shared" si="19"/>
        <v>0</v>
      </c>
    </row>
    <row r="262" spans="1:11" hidden="1">
      <c r="A262" s="143">
        <v>2030606</v>
      </c>
      <c r="B262" s="144" t="s">
        <v>759</v>
      </c>
      <c r="C262" s="138"/>
      <c r="D262" s="137">
        <f t="shared" si="16"/>
        <v>0</v>
      </c>
      <c r="E262" s="145">
        <v>0</v>
      </c>
      <c r="F262" s="137">
        <f t="shared" si="16"/>
        <v>0</v>
      </c>
      <c r="G262" s="136">
        <f t="shared" ref="G262:G325" si="20">IF(ISERROR(F262/D262),,F262/D262)</f>
        <v>0</v>
      </c>
      <c r="H262" s="133"/>
      <c r="I262" s="123" t="str">
        <f t="shared" si="17"/>
        <v>'2030606</v>
      </c>
      <c r="J262" s="142">
        <f t="shared" si="18"/>
        <v>7</v>
      </c>
      <c r="K262" s="172">
        <f t="shared" si="19"/>
        <v>0</v>
      </c>
    </row>
    <row r="263" spans="1:11" hidden="1">
      <c r="A263" s="143">
        <v>2030607</v>
      </c>
      <c r="B263" s="144" t="s">
        <v>760</v>
      </c>
      <c r="C263" s="138"/>
      <c r="D263" s="137">
        <f t="shared" ref="D263:F326" si="21">IF(COUNTIF($I:$I,$I263&amp;"*")=1,C263,IF($J263=3,SUMIFS(C:C,$I:$I,$I263&amp;"*",$J:$J,5),IF($J263=5,SUMIFS(C:C,$I:$I,$I263&amp;"*",$J:$J,7),C263)))</f>
        <v>0</v>
      </c>
      <c r="E263" s="145">
        <v>0</v>
      </c>
      <c r="F263" s="137">
        <f t="shared" si="21"/>
        <v>0</v>
      </c>
      <c r="G263" s="136">
        <f t="shared" si="20"/>
        <v>0</v>
      </c>
      <c r="H263" s="133"/>
      <c r="I263" s="123" t="str">
        <f t="shared" ref="I263:I326" si="22">IF(LEN(A263)=3,"'"&amp;A263,IF(LEN(A263)=5,"'"&amp;A263,"'"&amp;A263))</f>
        <v>'2030607</v>
      </c>
      <c r="J263" s="142">
        <f t="shared" ref="J263:J326" si="23">LEN(A263)</f>
        <v>7</v>
      </c>
      <c r="K263" s="172">
        <f t="shared" ref="K263:K326" si="24">D263+F263</f>
        <v>0</v>
      </c>
    </row>
    <row r="264" spans="1:11" hidden="1">
      <c r="A264" s="143">
        <v>2030608</v>
      </c>
      <c r="B264" s="144" t="s">
        <v>761</v>
      </c>
      <c r="C264" s="138"/>
      <c r="D264" s="137">
        <f t="shared" si="21"/>
        <v>0</v>
      </c>
      <c r="E264" s="145">
        <v>0</v>
      </c>
      <c r="F264" s="137">
        <f t="shared" si="21"/>
        <v>0</v>
      </c>
      <c r="G264" s="136">
        <f t="shared" si="20"/>
        <v>0</v>
      </c>
      <c r="H264" s="133"/>
      <c r="I264" s="123" t="str">
        <f t="shared" si="22"/>
        <v>'2030608</v>
      </c>
      <c r="J264" s="142">
        <f t="shared" si="23"/>
        <v>7</v>
      </c>
      <c r="K264" s="172">
        <f t="shared" si="24"/>
        <v>0</v>
      </c>
    </row>
    <row r="265" spans="1:11" hidden="1">
      <c r="A265" s="143">
        <v>2030699</v>
      </c>
      <c r="B265" s="144" t="s">
        <v>762</v>
      </c>
      <c r="C265" s="138"/>
      <c r="D265" s="137">
        <f t="shared" si="21"/>
        <v>0</v>
      </c>
      <c r="E265" s="145">
        <v>0</v>
      </c>
      <c r="F265" s="137">
        <f t="shared" si="21"/>
        <v>0</v>
      </c>
      <c r="G265" s="136">
        <f t="shared" si="20"/>
        <v>0</v>
      </c>
      <c r="H265" s="133"/>
      <c r="I265" s="123" t="str">
        <f t="shared" si="22"/>
        <v>'2030699</v>
      </c>
      <c r="J265" s="142">
        <f t="shared" si="23"/>
        <v>7</v>
      </c>
      <c r="K265" s="172">
        <f t="shared" si="24"/>
        <v>0</v>
      </c>
    </row>
    <row r="266" spans="1:11" hidden="1">
      <c r="A266" s="143">
        <v>20399</v>
      </c>
      <c r="B266" s="144" t="s">
        <v>355</v>
      </c>
      <c r="C266" s="138"/>
      <c r="D266" s="137">
        <f t="shared" si="21"/>
        <v>0</v>
      </c>
      <c r="E266" s="145">
        <v>0</v>
      </c>
      <c r="F266" s="137">
        <f t="shared" si="21"/>
        <v>0</v>
      </c>
      <c r="G266" s="136">
        <f t="shared" si="20"/>
        <v>0</v>
      </c>
      <c r="H266" s="133"/>
      <c r="I266" s="123" t="str">
        <f t="shared" si="22"/>
        <v>'20399</v>
      </c>
      <c r="J266" s="142">
        <f t="shared" si="23"/>
        <v>5</v>
      </c>
      <c r="K266" s="172">
        <f t="shared" si="24"/>
        <v>0</v>
      </c>
    </row>
    <row r="267" spans="1:11" ht="14.45" customHeight="1">
      <c r="A267" s="143">
        <v>204</v>
      </c>
      <c r="B267" s="144" t="s">
        <v>763</v>
      </c>
      <c r="C267" s="138">
        <v>1253</v>
      </c>
      <c r="D267" s="137">
        <f t="shared" si="21"/>
        <v>1253</v>
      </c>
      <c r="E267" s="145">
        <v>1956</v>
      </c>
      <c r="F267" s="137">
        <f t="shared" si="21"/>
        <v>1956</v>
      </c>
      <c r="G267" s="136">
        <f t="shared" si="20"/>
        <v>1.5610534716679969</v>
      </c>
      <c r="H267" s="133"/>
      <c r="I267" s="123" t="str">
        <f t="shared" si="22"/>
        <v>'204</v>
      </c>
      <c r="J267" s="142">
        <f t="shared" si="23"/>
        <v>3</v>
      </c>
      <c r="K267" s="172">
        <f t="shared" si="24"/>
        <v>3209</v>
      </c>
    </row>
    <row r="268" spans="1:11" hidden="1">
      <c r="A268" s="143">
        <v>20401</v>
      </c>
      <c r="B268" s="144" t="s">
        <v>764</v>
      </c>
      <c r="C268" s="138"/>
      <c r="D268" s="137">
        <f t="shared" si="21"/>
        <v>0</v>
      </c>
      <c r="E268" s="145">
        <v>0</v>
      </c>
      <c r="F268" s="137">
        <f t="shared" si="21"/>
        <v>0</v>
      </c>
      <c r="G268" s="136">
        <f t="shared" si="20"/>
        <v>0</v>
      </c>
      <c r="H268" s="133"/>
      <c r="I268" s="123" t="str">
        <f t="shared" si="22"/>
        <v>'20401</v>
      </c>
      <c r="J268" s="142">
        <f t="shared" si="23"/>
        <v>5</v>
      </c>
      <c r="K268" s="172">
        <f t="shared" si="24"/>
        <v>0</v>
      </c>
    </row>
    <row r="269" spans="1:11" hidden="1">
      <c r="A269" s="143">
        <v>2040101</v>
      </c>
      <c r="B269" s="144" t="s">
        <v>765</v>
      </c>
      <c r="C269" s="138"/>
      <c r="D269" s="137">
        <f t="shared" si="21"/>
        <v>0</v>
      </c>
      <c r="E269" s="145">
        <v>0</v>
      </c>
      <c r="F269" s="137">
        <f t="shared" si="21"/>
        <v>0</v>
      </c>
      <c r="G269" s="136">
        <f t="shared" si="20"/>
        <v>0</v>
      </c>
      <c r="H269" s="133"/>
      <c r="I269" s="123" t="str">
        <f t="shared" si="22"/>
        <v>'2040101</v>
      </c>
      <c r="J269" s="142">
        <f t="shared" si="23"/>
        <v>7</v>
      </c>
      <c r="K269" s="172">
        <f t="shared" si="24"/>
        <v>0</v>
      </c>
    </row>
    <row r="270" spans="1:11" hidden="1">
      <c r="A270" s="143">
        <v>2040199</v>
      </c>
      <c r="B270" s="144" t="s">
        <v>766</v>
      </c>
      <c r="C270" s="138"/>
      <c r="D270" s="137">
        <f t="shared" si="21"/>
        <v>0</v>
      </c>
      <c r="E270" s="145">
        <v>0</v>
      </c>
      <c r="F270" s="137">
        <f t="shared" si="21"/>
        <v>0</v>
      </c>
      <c r="G270" s="136">
        <f t="shared" si="20"/>
        <v>0</v>
      </c>
      <c r="H270" s="133"/>
      <c r="I270" s="123" t="str">
        <f t="shared" si="22"/>
        <v>'2040199</v>
      </c>
      <c r="J270" s="142">
        <f t="shared" si="23"/>
        <v>7</v>
      </c>
      <c r="K270" s="172">
        <f t="shared" si="24"/>
        <v>0</v>
      </c>
    </row>
    <row r="271" spans="1:11" ht="14.45" customHeight="1">
      <c r="A271" s="143">
        <v>20402</v>
      </c>
      <c r="B271" s="144" t="s">
        <v>767</v>
      </c>
      <c r="C271" s="138">
        <v>1231</v>
      </c>
      <c r="D271" s="137">
        <f t="shared" si="21"/>
        <v>1231</v>
      </c>
      <c r="E271" s="145">
        <v>1888</v>
      </c>
      <c r="F271" s="137">
        <f t="shared" si="21"/>
        <v>1888</v>
      </c>
      <c r="G271" s="136">
        <f t="shared" si="20"/>
        <v>1.5337124289195776</v>
      </c>
      <c r="H271" s="133"/>
      <c r="I271" s="123" t="str">
        <f t="shared" si="22"/>
        <v>'20402</v>
      </c>
      <c r="J271" s="142">
        <f t="shared" si="23"/>
        <v>5</v>
      </c>
      <c r="K271" s="172">
        <f t="shared" si="24"/>
        <v>3119</v>
      </c>
    </row>
    <row r="272" spans="1:11" hidden="1">
      <c r="A272" s="143">
        <v>2040201</v>
      </c>
      <c r="B272" s="144" t="s">
        <v>612</v>
      </c>
      <c r="C272" s="138"/>
      <c r="D272" s="137">
        <f t="shared" si="21"/>
        <v>0</v>
      </c>
      <c r="E272" s="145">
        <v>0</v>
      </c>
      <c r="F272" s="137">
        <f t="shared" si="21"/>
        <v>0</v>
      </c>
      <c r="G272" s="136">
        <f t="shared" si="20"/>
        <v>0</v>
      </c>
      <c r="H272" s="133"/>
      <c r="I272" s="123" t="str">
        <f t="shared" si="22"/>
        <v>'2040201</v>
      </c>
      <c r="J272" s="142">
        <f t="shared" si="23"/>
        <v>7</v>
      </c>
      <c r="K272" s="172">
        <f t="shared" si="24"/>
        <v>0</v>
      </c>
    </row>
    <row r="273" spans="1:11" hidden="1">
      <c r="A273" s="143">
        <v>2040202</v>
      </c>
      <c r="B273" s="144" t="s">
        <v>613</v>
      </c>
      <c r="C273" s="138"/>
      <c r="D273" s="137">
        <f t="shared" si="21"/>
        <v>0</v>
      </c>
      <c r="E273" s="145">
        <v>0</v>
      </c>
      <c r="F273" s="137">
        <f t="shared" si="21"/>
        <v>0</v>
      </c>
      <c r="G273" s="136">
        <f t="shared" si="20"/>
        <v>0</v>
      </c>
      <c r="H273" s="133"/>
      <c r="I273" s="123" t="str">
        <f t="shared" si="22"/>
        <v>'2040202</v>
      </c>
      <c r="J273" s="142">
        <f t="shared" si="23"/>
        <v>7</v>
      </c>
      <c r="K273" s="172">
        <f t="shared" si="24"/>
        <v>0</v>
      </c>
    </row>
    <row r="274" spans="1:11" hidden="1">
      <c r="A274" s="143">
        <v>2040203</v>
      </c>
      <c r="B274" s="144" t="s">
        <v>614</v>
      </c>
      <c r="C274" s="138"/>
      <c r="D274" s="137">
        <f t="shared" si="21"/>
        <v>0</v>
      </c>
      <c r="E274" s="145">
        <v>0</v>
      </c>
      <c r="F274" s="137">
        <f t="shared" si="21"/>
        <v>0</v>
      </c>
      <c r="G274" s="136">
        <f t="shared" si="20"/>
        <v>0</v>
      </c>
      <c r="H274" s="133"/>
      <c r="I274" s="123" t="str">
        <f t="shared" si="22"/>
        <v>'2040203</v>
      </c>
      <c r="J274" s="142">
        <f t="shared" si="23"/>
        <v>7</v>
      </c>
      <c r="K274" s="172">
        <f t="shared" si="24"/>
        <v>0</v>
      </c>
    </row>
    <row r="275" spans="1:11" hidden="1">
      <c r="A275" s="143">
        <v>2040219</v>
      </c>
      <c r="B275" s="144" t="s">
        <v>654</v>
      </c>
      <c r="C275" s="138"/>
      <c r="D275" s="137">
        <f t="shared" si="21"/>
        <v>0</v>
      </c>
      <c r="E275" s="145">
        <v>0</v>
      </c>
      <c r="F275" s="137">
        <f t="shared" si="21"/>
        <v>0</v>
      </c>
      <c r="G275" s="136">
        <f t="shared" si="20"/>
        <v>0</v>
      </c>
      <c r="H275" s="133"/>
      <c r="I275" s="123" t="str">
        <f t="shared" si="22"/>
        <v>'2040219</v>
      </c>
      <c r="J275" s="142">
        <f t="shared" si="23"/>
        <v>7</v>
      </c>
      <c r="K275" s="172">
        <f t="shared" si="24"/>
        <v>0</v>
      </c>
    </row>
    <row r="276" spans="1:11" hidden="1">
      <c r="A276" s="143">
        <v>2040220</v>
      </c>
      <c r="B276" s="144" t="s">
        <v>768</v>
      </c>
      <c r="C276" s="138"/>
      <c r="D276" s="137">
        <f t="shared" si="21"/>
        <v>0</v>
      </c>
      <c r="E276" s="145">
        <v>0</v>
      </c>
      <c r="F276" s="137">
        <f t="shared" si="21"/>
        <v>0</v>
      </c>
      <c r="G276" s="136">
        <f t="shared" si="20"/>
        <v>0</v>
      </c>
      <c r="H276" s="133"/>
      <c r="I276" s="123" t="str">
        <f t="shared" si="22"/>
        <v>'2040220</v>
      </c>
      <c r="J276" s="142">
        <f t="shared" si="23"/>
        <v>7</v>
      </c>
      <c r="K276" s="172">
        <f t="shared" si="24"/>
        <v>0</v>
      </c>
    </row>
    <row r="277" spans="1:11" hidden="1">
      <c r="A277" s="143">
        <v>2040221</v>
      </c>
      <c r="B277" s="144" t="s">
        <v>769</v>
      </c>
      <c r="C277" s="138"/>
      <c r="D277" s="137">
        <f t="shared" si="21"/>
        <v>0</v>
      </c>
      <c r="E277" s="145">
        <v>0</v>
      </c>
      <c r="F277" s="137">
        <f t="shared" si="21"/>
        <v>0</v>
      </c>
      <c r="G277" s="136">
        <f t="shared" si="20"/>
        <v>0</v>
      </c>
      <c r="H277" s="133"/>
      <c r="I277" s="123" t="str">
        <f t="shared" si="22"/>
        <v>'2040221</v>
      </c>
      <c r="J277" s="142">
        <f t="shared" si="23"/>
        <v>7</v>
      </c>
      <c r="K277" s="172">
        <f t="shared" si="24"/>
        <v>0</v>
      </c>
    </row>
    <row r="278" spans="1:11" hidden="1">
      <c r="A278" s="143">
        <v>2040222</v>
      </c>
      <c r="B278" s="144" t="s">
        <v>770</v>
      </c>
      <c r="C278" s="138"/>
      <c r="D278" s="137">
        <f t="shared" si="21"/>
        <v>0</v>
      </c>
      <c r="E278" s="145">
        <v>0</v>
      </c>
      <c r="F278" s="137">
        <f t="shared" si="21"/>
        <v>0</v>
      </c>
      <c r="G278" s="136">
        <f t="shared" si="20"/>
        <v>0</v>
      </c>
      <c r="H278" s="133"/>
      <c r="I278" s="123" t="str">
        <f t="shared" si="22"/>
        <v>'2040222</v>
      </c>
      <c r="J278" s="142">
        <f t="shared" si="23"/>
        <v>7</v>
      </c>
      <c r="K278" s="172">
        <f t="shared" si="24"/>
        <v>0</v>
      </c>
    </row>
    <row r="279" spans="1:11" hidden="1">
      <c r="A279" s="143">
        <v>2040223</v>
      </c>
      <c r="B279" s="144" t="s">
        <v>771</v>
      </c>
      <c r="C279" s="138"/>
      <c r="D279" s="137">
        <f t="shared" si="21"/>
        <v>0</v>
      </c>
      <c r="E279" s="145">
        <v>0</v>
      </c>
      <c r="F279" s="137">
        <f t="shared" si="21"/>
        <v>0</v>
      </c>
      <c r="G279" s="136">
        <f t="shared" si="20"/>
        <v>0</v>
      </c>
      <c r="H279" s="133"/>
      <c r="I279" s="123" t="str">
        <f t="shared" si="22"/>
        <v>'2040223</v>
      </c>
      <c r="J279" s="142">
        <f t="shared" si="23"/>
        <v>7</v>
      </c>
      <c r="K279" s="172">
        <f t="shared" si="24"/>
        <v>0</v>
      </c>
    </row>
    <row r="280" spans="1:11" hidden="1">
      <c r="A280" s="143">
        <v>2040250</v>
      </c>
      <c r="B280" s="144" t="s">
        <v>621</v>
      </c>
      <c r="C280" s="138"/>
      <c r="D280" s="137">
        <f t="shared" si="21"/>
        <v>0</v>
      </c>
      <c r="E280" s="145">
        <v>0</v>
      </c>
      <c r="F280" s="137">
        <f t="shared" si="21"/>
        <v>0</v>
      </c>
      <c r="G280" s="136">
        <f t="shared" si="20"/>
        <v>0</v>
      </c>
      <c r="H280" s="133"/>
      <c r="I280" s="123" t="str">
        <f t="shared" si="22"/>
        <v>'2040250</v>
      </c>
      <c r="J280" s="142">
        <f t="shared" si="23"/>
        <v>7</v>
      </c>
      <c r="K280" s="172">
        <f t="shared" si="24"/>
        <v>0</v>
      </c>
    </row>
    <row r="281" spans="1:11" ht="14.45" customHeight="1">
      <c r="A281" s="143">
        <v>2040299</v>
      </c>
      <c r="B281" s="144" t="s">
        <v>772</v>
      </c>
      <c r="C281" s="138">
        <v>1231</v>
      </c>
      <c r="D281" s="137">
        <f t="shared" si="21"/>
        <v>1231</v>
      </c>
      <c r="E281" s="145">
        <v>1888</v>
      </c>
      <c r="F281" s="137">
        <f t="shared" si="21"/>
        <v>1888</v>
      </c>
      <c r="G281" s="136">
        <f t="shared" si="20"/>
        <v>1.5337124289195776</v>
      </c>
      <c r="H281" s="133"/>
      <c r="I281" s="123" t="str">
        <f t="shared" si="22"/>
        <v>'2040299</v>
      </c>
      <c r="J281" s="142">
        <f t="shared" si="23"/>
        <v>7</v>
      </c>
      <c r="K281" s="172">
        <f t="shared" si="24"/>
        <v>3119</v>
      </c>
    </row>
    <row r="282" spans="1:11" hidden="1">
      <c r="A282" s="143">
        <v>20403</v>
      </c>
      <c r="B282" s="144" t="s">
        <v>773</v>
      </c>
      <c r="C282" s="138"/>
      <c r="D282" s="137">
        <f t="shared" si="21"/>
        <v>0</v>
      </c>
      <c r="E282" s="145">
        <v>0</v>
      </c>
      <c r="F282" s="137">
        <f t="shared" si="21"/>
        <v>0</v>
      </c>
      <c r="G282" s="136">
        <f t="shared" si="20"/>
        <v>0</v>
      </c>
      <c r="H282" s="133"/>
      <c r="I282" s="123" t="str">
        <f t="shared" si="22"/>
        <v>'20403</v>
      </c>
      <c r="J282" s="142">
        <f t="shared" si="23"/>
        <v>5</v>
      </c>
      <c r="K282" s="172">
        <f t="shared" si="24"/>
        <v>0</v>
      </c>
    </row>
    <row r="283" spans="1:11" hidden="1">
      <c r="A283" s="143">
        <v>2040301</v>
      </c>
      <c r="B283" s="144" t="s">
        <v>612</v>
      </c>
      <c r="C283" s="138"/>
      <c r="D283" s="137">
        <f t="shared" si="21"/>
        <v>0</v>
      </c>
      <c r="E283" s="145">
        <v>0</v>
      </c>
      <c r="F283" s="137">
        <f t="shared" si="21"/>
        <v>0</v>
      </c>
      <c r="G283" s="136">
        <f t="shared" si="20"/>
        <v>0</v>
      </c>
      <c r="H283" s="133"/>
      <c r="I283" s="123" t="str">
        <f t="shared" si="22"/>
        <v>'2040301</v>
      </c>
      <c r="J283" s="142">
        <f t="shared" si="23"/>
        <v>7</v>
      </c>
      <c r="K283" s="172">
        <f t="shared" si="24"/>
        <v>0</v>
      </c>
    </row>
    <row r="284" spans="1:11" hidden="1">
      <c r="A284" s="143">
        <v>2040302</v>
      </c>
      <c r="B284" s="144" t="s">
        <v>613</v>
      </c>
      <c r="C284" s="138"/>
      <c r="D284" s="137">
        <f t="shared" si="21"/>
        <v>0</v>
      </c>
      <c r="E284" s="145">
        <v>0</v>
      </c>
      <c r="F284" s="137">
        <f t="shared" si="21"/>
        <v>0</v>
      </c>
      <c r="G284" s="136">
        <f t="shared" si="20"/>
        <v>0</v>
      </c>
      <c r="H284" s="133"/>
      <c r="I284" s="123" t="str">
        <f t="shared" si="22"/>
        <v>'2040302</v>
      </c>
      <c r="J284" s="142">
        <f t="shared" si="23"/>
        <v>7</v>
      </c>
      <c r="K284" s="172">
        <f t="shared" si="24"/>
        <v>0</v>
      </c>
    </row>
    <row r="285" spans="1:11" hidden="1">
      <c r="A285" s="143">
        <v>2040303</v>
      </c>
      <c r="B285" s="144" t="s">
        <v>614</v>
      </c>
      <c r="C285" s="138"/>
      <c r="D285" s="137">
        <f t="shared" si="21"/>
        <v>0</v>
      </c>
      <c r="E285" s="145">
        <v>0</v>
      </c>
      <c r="F285" s="137">
        <f t="shared" si="21"/>
        <v>0</v>
      </c>
      <c r="G285" s="136">
        <f t="shared" si="20"/>
        <v>0</v>
      </c>
      <c r="H285" s="133"/>
      <c r="I285" s="123" t="str">
        <f t="shared" si="22"/>
        <v>'2040303</v>
      </c>
      <c r="J285" s="142">
        <f t="shared" si="23"/>
        <v>7</v>
      </c>
      <c r="K285" s="172">
        <f t="shared" si="24"/>
        <v>0</v>
      </c>
    </row>
    <row r="286" spans="1:11" hidden="1">
      <c r="A286" s="143">
        <v>2040304</v>
      </c>
      <c r="B286" s="144" t="s">
        <v>774</v>
      </c>
      <c r="C286" s="138"/>
      <c r="D286" s="137">
        <f t="shared" si="21"/>
        <v>0</v>
      </c>
      <c r="E286" s="145">
        <v>0</v>
      </c>
      <c r="F286" s="137">
        <f t="shared" si="21"/>
        <v>0</v>
      </c>
      <c r="G286" s="136">
        <f t="shared" si="20"/>
        <v>0</v>
      </c>
      <c r="H286" s="133"/>
      <c r="I286" s="123" t="str">
        <f t="shared" si="22"/>
        <v>'2040304</v>
      </c>
      <c r="J286" s="142">
        <f t="shared" si="23"/>
        <v>7</v>
      </c>
      <c r="K286" s="172">
        <f t="shared" si="24"/>
        <v>0</v>
      </c>
    </row>
    <row r="287" spans="1:11" hidden="1">
      <c r="A287" s="143">
        <v>2040350</v>
      </c>
      <c r="B287" s="144" t="s">
        <v>621</v>
      </c>
      <c r="C287" s="138"/>
      <c r="D287" s="137">
        <f t="shared" si="21"/>
        <v>0</v>
      </c>
      <c r="E287" s="145">
        <v>0</v>
      </c>
      <c r="F287" s="137">
        <f t="shared" si="21"/>
        <v>0</v>
      </c>
      <c r="G287" s="136">
        <f t="shared" si="20"/>
        <v>0</v>
      </c>
      <c r="H287" s="133"/>
      <c r="I287" s="123" t="str">
        <f t="shared" si="22"/>
        <v>'2040350</v>
      </c>
      <c r="J287" s="142">
        <f t="shared" si="23"/>
        <v>7</v>
      </c>
      <c r="K287" s="172">
        <f t="shared" si="24"/>
        <v>0</v>
      </c>
    </row>
    <row r="288" spans="1:11" hidden="1">
      <c r="A288" s="143">
        <v>2040399</v>
      </c>
      <c r="B288" s="144" t="s">
        <v>775</v>
      </c>
      <c r="C288" s="138"/>
      <c r="D288" s="137">
        <f t="shared" si="21"/>
        <v>0</v>
      </c>
      <c r="E288" s="145">
        <v>0</v>
      </c>
      <c r="F288" s="137">
        <f t="shared" si="21"/>
        <v>0</v>
      </c>
      <c r="G288" s="136">
        <f t="shared" si="20"/>
        <v>0</v>
      </c>
      <c r="H288" s="133"/>
      <c r="I288" s="123" t="str">
        <f t="shared" si="22"/>
        <v>'2040399</v>
      </c>
      <c r="J288" s="142">
        <f t="shared" si="23"/>
        <v>7</v>
      </c>
      <c r="K288" s="172">
        <f t="shared" si="24"/>
        <v>0</v>
      </c>
    </row>
    <row r="289" spans="1:11" hidden="1">
      <c r="A289" s="143">
        <v>20404</v>
      </c>
      <c r="B289" s="144" t="s">
        <v>776</v>
      </c>
      <c r="C289" s="138"/>
      <c r="D289" s="137">
        <f t="shared" si="21"/>
        <v>0</v>
      </c>
      <c r="E289" s="145">
        <v>0</v>
      </c>
      <c r="F289" s="137">
        <f t="shared" si="21"/>
        <v>0</v>
      </c>
      <c r="G289" s="136">
        <f t="shared" si="20"/>
        <v>0</v>
      </c>
      <c r="H289" s="133"/>
      <c r="I289" s="123" t="str">
        <f t="shared" si="22"/>
        <v>'20404</v>
      </c>
      <c r="J289" s="142">
        <f t="shared" si="23"/>
        <v>5</v>
      </c>
      <c r="K289" s="172">
        <f t="shared" si="24"/>
        <v>0</v>
      </c>
    </row>
    <row r="290" spans="1:11" hidden="1">
      <c r="A290" s="143">
        <v>2040401</v>
      </c>
      <c r="B290" s="144" t="s">
        <v>612</v>
      </c>
      <c r="C290" s="138"/>
      <c r="D290" s="137">
        <f t="shared" si="21"/>
        <v>0</v>
      </c>
      <c r="E290" s="145">
        <v>0</v>
      </c>
      <c r="F290" s="137">
        <f t="shared" si="21"/>
        <v>0</v>
      </c>
      <c r="G290" s="136">
        <f t="shared" si="20"/>
        <v>0</v>
      </c>
      <c r="H290" s="133"/>
      <c r="I290" s="123" t="str">
        <f t="shared" si="22"/>
        <v>'2040401</v>
      </c>
      <c r="J290" s="142">
        <f t="shared" si="23"/>
        <v>7</v>
      </c>
      <c r="K290" s="172">
        <f t="shared" si="24"/>
        <v>0</v>
      </c>
    </row>
    <row r="291" spans="1:11" hidden="1">
      <c r="A291" s="143">
        <v>2040402</v>
      </c>
      <c r="B291" s="144" t="s">
        <v>613</v>
      </c>
      <c r="C291" s="138"/>
      <c r="D291" s="137">
        <f t="shared" si="21"/>
        <v>0</v>
      </c>
      <c r="E291" s="145">
        <v>0</v>
      </c>
      <c r="F291" s="137">
        <f t="shared" si="21"/>
        <v>0</v>
      </c>
      <c r="G291" s="136">
        <f t="shared" si="20"/>
        <v>0</v>
      </c>
      <c r="H291" s="133"/>
      <c r="I291" s="123" t="str">
        <f t="shared" si="22"/>
        <v>'2040402</v>
      </c>
      <c r="J291" s="142">
        <f t="shared" si="23"/>
        <v>7</v>
      </c>
      <c r="K291" s="172">
        <f t="shared" si="24"/>
        <v>0</v>
      </c>
    </row>
    <row r="292" spans="1:11" hidden="1">
      <c r="A292" s="143">
        <v>2040403</v>
      </c>
      <c r="B292" s="144" t="s">
        <v>614</v>
      </c>
      <c r="C292" s="138"/>
      <c r="D292" s="137">
        <f t="shared" si="21"/>
        <v>0</v>
      </c>
      <c r="E292" s="145">
        <v>0</v>
      </c>
      <c r="F292" s="137">
        <f t="shared" si="21"/>
        <v>0</v>
      </c>
      <c r="G292" s="136">
        <f t="shared" si="20"/>
        <v>0</v>
      </c>
      <c r="H292" s="133"/>
      <c r="I292" s="123" t="str">
        <f t="shared" si="22"/>
        <v>'2040403</v>
      </c>
      <c r="J292" s="142">
        <f t="shared" si="23"/>
        <v>7</v>
      </c>
      <c r="K292" s="172">
        <f t="shared" si="24"/>
        <v>0</v>
      </c>
    </row>
    <row r="293" spans="1:11" hidden="1">
      <c r="A293" s="143">
        <v>2040409</v>
      </c>
      <c r="B293" s="144" t="s">
        <v>777</v>
      </c>
      <c r="C293" s="138"/>
      <c r="D293" s="137">
        <f t="shared" si="21"/>
        <v>0</v>
      </c>
      <c r="E293" s="145">
        <v>0</v>
      </c>
      <c r="F293" s="137">
        <f t="shared" si="21"/>
        <v>0</v>
      </c>
      <c r="G293" s="136">
        <f t="shared" si="20"/>
        <v>0</v>
      </c>
      <c r="H293" s="133"/>
      <c r="I293" s="123" t="str">
        <f t="shared" si="22"/>
        <v>'2040409</v>
      </c>
      <c r="J293" s="142">
        <f t="shared" si="23"/>
        <v>7</v>
      </c>
      <c r="K293" s="172">
        <f t="shared" si="24"/>
        <v>0</v>
      </c>
    </row>
    <row r="294" spans="1:11" hidden="1">
      <c r="A294" s="143">
        <v>2040410</v>
      </c>
      <c r="B294" s="144" t="s">
        <v>778</v>
      </c>
      <c r="C294" s="138"/>
      <c r="D294" s="137">
        <f t="shared" si="21"/>
        <v>0</v>
      </c>
      <c r="E294" s="145">
        <v>0</v>
      </c>
      <c r="F294" s="137">
        <f t="shared" si="21"/>
        <v>0</v>
      </c>
      <c r="G294" s="136">
        <f t="shared" si="20"/>
        <v>0</v>
      </c>
      <c r="H294" s="133"/>
      <c r="I294" s="123" t="str">
        <f t="shared" si="22"/>
        <v>'2040410</v>
      </c>
      <c r="J294" s="142">
        <f t="shared" si="23"/>
        <v>7</v>
      </c>
      <c r="K294" s="172">
        <f t="shared" si="24"/>
        <v>0</v>
      </c>
    </row>
    <row r="295" spans="1:11" hidden="1">
      <c r="A295" s="143">
        <v>2040450</v>
      </c>
      <c r="B295" s="144" t="s">
        <v>621</v>
      </c>
      <c r="C295" s="138"/>
      <c r="D295" s="137">
        <f t="shared" si="21"/>
        <v>0</v>
      </c>
      <c r="E295" s="145">
        <v>0</v>
      </c>
      <c r="F295" s="137">
        <f t="shared" si="21"/>
        <v>0</v>
      </c>
      <c r="G295" s="136">
        <f t="shared" si="20"/>
        <v>0</v>
      </c>
      <c r="H295" s="133"/>
      <c r="I295" s="123" t="str">
        <f t="shared" si="22"/>
        <v>'2040450</v>
      </c>
      <c r="J295" s="142">
        <f t="shared" si="23"/>
        <v>7</v>
      </c>
      <c r="K295" s="172">
        <f t="shared" si="24"/>
        <v>0</v>
      </c>
    </row>
    <row r="296" spans="1:11" hidden="1">
      <c r="A296" s="143">
        <v>2040499</v>
      </c>
      <c r="B296" s="144" t="s">
        <v>779</v>
      </c>
      <c r="C296" s="138"/>
      <c r="D296" s="137">
        <f t="shared" si="21"/>
        <v>0</v>
      </c>
      <c r="E296" s="145">
        <v>0</v>
      </c>
      <c r="F296" s="137">
        <f t="shared" si="21"/>
        <v>0</v>
      </c>
      <c r="G296" s="136">
        <f t="shared" si="20"/>
        <v>0</v>
      </c>
      <c r="H296" s="133"/>
      <c r="I296" s="123" t="str">
        <f t="shared" si="22"/>
        <v>'2040499</v>
      </c>
      <c r="J296" s="142">
        <f t="shared" si="23"/>
        <v>7</v>
      </c>
      <c r="K296" s="172">
        <f t="shared" si="24"/>
        <v>0</v>
      </c>
    </row>
    <row r="297" spans="1:11" hidden="1">
      <c r="A297" s="143">
        <v>20405</v>
      </c>
      <c r="B297" s="144" t="s">
        <v>780</v>
      </c>
      <c r="C297" s="138"/>
      <c r="D297" s="137">
        <f t="shared" si="21"/>
        <v>0</v>
      </c>
      <c r="E297" s="145">
        <v>0</v>
      </c>
      <c r="F297" s="137">
        <f t="shared" si="21"/>
        <v>0</v>
      </c>
      <c r="G297" s="136">
        <f t="shared" si="20"/>
        <v>0</v>
      </c>
      <c r="H297" s="133"/>
      <c r="I297" s="123" t="str">
        <f t="shared" si="22"/>
        <v>'20405</v>
      </c>
      <c r="J297" s="142">
        <f t="shared" si="23"/>
        <v>5</v>
      </c>
      <c r="K297" s="172">
        <f t="shared" si="24"/>
        <v>0</v>
      </c>
    </row>
    <row r="298" spans="1:11" hidden="1">
      <c r="A298" s="143">
        <v>2040501</v>
      </c>
      <c r="B298" s="144" t="s">
        <v>612</v>
      </c>
      <c r="C298" s="138"/>
      <c r="D298" s="137">
        <f t="shared" si="21"/>
        <v>0</v>
      </c>
      <c r="E298" s="145">
        <v>0</v>
      </c>
      <c r="F298" s="137">
        <f t="shared" si="21"/>
        <v>0</v>
      </c>
      <c r="G298" s="136">
        <f t="shared" si="20"/>
        <v>0</v>
      </c>
      <c r="H298" s="133"/>
      <c r="I298" s="123" t="str">
        <f t="shared" si="22"/>
        <v>'2040501</v>
      </c>
      <c r="J298" s="142">
        <f t="shared" si="23"/>
        <v>7</v>
      </c>
      <c r="K298" s="172">
        <f t="shared" si="24"/>
        <v>0</v>
      </c>
    </row>
    <row r="299" spans="1:11" hidden="1">
      <c r="A299" s="143">
        <v>2040502</v>
      </c>
      <c r="B299" s="144" t="s">
        <v>613</v>
      </c>
      <c r="C299" s="138"/>
      <c r="D299" s="137">
        <f t="shared" si="21"/>
        <v>0</v>
      </c>
      <c r="E299" s="145">
        <v>0</v>
      </c>
      <c r="F299" s="137">
        <f t="shared" si="21"/>
        <v>0</v>
      </c>
      <c r="G299" s="136">
        <f t="shared" si="20"/>
        <v>0</v>
      </c>
      <c r="H299" s="133"/>
      <c r="I299" s="123" t="str">
        <f t="shared" si="22"/>
        <v>'2040502</v>
      </c>
      <c r="J299" s="142">
        <f t="shared" si="23"/>
        <v>7</v>
      </c>
      <c r="K299" s="172">
        <f t="shared" si="24"/>
        <v>0</v>
      </c>
    </row>
    <row r="300" spans="1:11" hidden="1">
      <c r="A300" s="143">
        <v>2040503</v>
      </c>
      <c r="B300" s="144" t="s">
        <v>614</v>
      </c>
      <c r="C300" s="138"/>
      <c r="D300" s="137">
        <f t="shared" si="21"/>
        <v>0</v>
      </c>
      <c r="E300" s="145">
        <v>0</v>
      </c>
      <c r="F300" s="137">
        <f t="shared" si="21"/>
        <v>0</v>
      </c>
      <c r="G300" s="136">
        <f t="shared" si="20"/>
        <v>0</v>
      </c>
      <c r="H300" s="133"/>
      <c r="I300" s="123" t="str">
        <f t="shared" si="22"/>
        <v>'2040503</v>
      </c>
      <c r="J300" s="142">
        <f t="shared" si="23"/>
        <v>7</v>
      </c>
      <c r="K300" s="172">
        <f t="shared" si="24"/>
        <v>0</v>
      </c>
    </row>
    <row r="301" spans="1:11" hidden="1">
      <c r="A301" s="143">
        <v>2040504</v>
      </c>
      <c r="B301" s="144" t="s">
        <v>781</v>
      </c>
      <c r="C301" s="138"/>
      <c r="D301" s="137">
        <f t="shared" si="21"/>
        <v>0</v>
      </c>
      <c r="E301" s="145">
        <v>0</v>
      </c>
      <c r="F301" s="137">
        <f t="shared" si="21"/>
        <v>0</v>
      </c>
      <c r="G301" s="136">
        <f t="shared" si="20"/>
        <v>0</v>
      </c>
      <c r="H301" s="133"/>
      <c r="I301" s="123" t="str">
        <f t="shared" si="22"/>
        <v>'2040504</v>
      </c>
      <c r="J301" s="142">
        <f t="shared" si="23"/>
        <v>7</v>
      </c>
      <c r="K301" s="172">
        <f t="shared" si="24"/>
        <v>0</v>
      </c>
    </row>
    <row r="302" spans="1:11" hidden="1">
      <c r="A302" s="143">
        <v>2040505</v>
      </c>
      <c r="B302" s="144" t="s">
        <v>782</v>
      </c>
      <c r="C302" s="138"/>
      <c r="D302" s="137">
        <f t="shared" si="21"/>
        <v>0</v>
      </c>
      <c r="E302" s="145">
        <v>0</v>
      </c>
      <c r="F302" s="137">
        <f t="shared" si="21"/>
        <v>0</v>
      </c>
      <c r="G302" s="136">
        <f t="shared" si="20"/>
        <v>0</v>
      </c>
      <c r="H302" s="133"/>
      <c r="I302" s="123" t="str">
        <f t="shared" si="22"/>
        <v>'2040505</v>
      </c>
      <c r="J302" s="142">
        <f t="shared" si="23"/>
        <v>7</v>
      </c>
      <c r="K302" s="172">
        <f t="shared" si="24"/>
        <v>0</v>
      </c>
    </row>
    <row r="303" spans="1:11" hidden="1">
      <c r="A303" s="143">
        <v>2040506</v>
      </c>
      <c r="B303" s="144" t="s">
        <v>783</v>
      </c>
      <c r="C303" s="138"/>
      <c r="D303" s="137">
        <f t="shared" si="21"/>
        <v>0</v>
      </c>
      <c r="E303" s="145">
        <v>0</v>
      </c>
      <c r="F303" s="137">
        <f t="shared" si="21"/>
        <v>0</v>
      </c>
      <c r="G303" s="136">
        <f t="shared" si="20"/>
        <v>0</v>
      </c>
      <c r="H303" s="133"/>
      <c r="I303" s="123" t="str">
        <f t="shared" si="22"/>
        <v>'2040506</v>
      </c>
      <c r="J303" s="142">
        <f t="shared" si="23"/>
        <v>7</v>
      </c>
      <c r="K303" s="172">
        <f t="shared" si="24"/>
        <v>0</v>
      </c>
    </row>
    <row r="304" spans="1:11" hidden="1">
      <c r="A304" s="143">
        <v>2040550</v>
      </c>
      <c r="B304" s="144" t="s">
        <v>621</v>
      </c>
      <c r="C304" s="138"/>
      <c r="D304" s="137">
        <f t="shared" si="21"/>
        <v>0</v>
      </c>
      <c r="E304" s="145">
        <v>0</v>
      </c>
      <c r="F304" s="137">
        <f t="shared" si="21"/>
        <v>0</v>
      </c>
      <c r="G304" s="136">
        <f t="shared" si="20"/>
        <v>0</v>
      </c>
      <c r="H304" s="133"/>
      <c r="I304" s="123" t="str">
        <f t="shared" si="22"/>
        <v>'2040550</v>
      </c>
      <c r="J304" s="142">
        <f t="shared" si="23"/>
        <v>7</v>
      </c>
      <c r="K304" s="172">
        <f t="shared" si="24"/>
        <v>0</v>
      </c>
    </row>
    <row r="305" spans="1:11" hidden="1">
      <c r="A305" s="143">
        <v>2040599</v>
      </c>
      <c r="B305" s="144" t="s">
        <v>784</v>
      </c>
      <c r="C305" s="138"/>
      <c r="D305" s="137">
        <f t="shared" si="21"/>
        <v>0</v>
      </c>
      <c r="E305" s="145">
        <v>0</v>
      </c>
      <c r="F305" s="137">
        <f t="shared" si="21"/>
        <v>0</v>
      </c>
      <c r="G305" s="136">
        <f t="shared" si="20"/>
        <v>0</v>
      </c>
      <c r="H305" s="133"/>
      <c r="I305" s="123" t="str">
        <f t="shared" si="22"/>
        <v>'2040599</v>
      </c>
      <c r="J305" s="142">
        <f t="shared" si="23"/>
        <v>7</v>
      </c>
      <c r="K305" s="172">
        <f t="shared" si="24"/>
        <v>0</v>
      </c>
    </row>
    <row r="306" spans="1:11" ht="14.45" customHeight="1">
      <c r="A306" s="143">
        <v>20406</v>
      </c>
      <c r="B306" s="144" t="s">
        <v>785</v>
      </c>
      <c r="C306" s="138">
        <v>22</v>
      </c>
      <c r="D306" s="137">
        <f t="shared" si="21"/>
        <v>21</v>
      </c>
      <c r="E306" s="145">
        <v>28</v>
      </c>
      <c r="F306" s="137">
        <f t="shared" si="21"/>
        <v>28</v>
      </c>
      <c r="G306" s="136">
        <f t="shared" si="20"/>
        <v>1.3333333333333333</v>
      </c>
      <c r="H306" s="133"/>
      <c r="I306" s="123" t="str">
        <f t="shared" si="22"/>
        <v>'20406</v>
      </c>
      <c r="J306" s="142">
        <f t="shared" si="23"/>
        <v>5</v>
      </c>
      <c r="K306" s="172">
        <f t="shared" si="24"/>
        <v>49</v>
      </c>
    </row>
    <row r="307" spans="1:11" ht="14.45" customHeight="1">
      <c r="A307" s="143">
        <v>2040601</v>
      </c>
      <c r="B307" s="144" t="s">
        <v>612</v>
      </c>
      <c r="C307" s="138">
        <v>3</v>
      </c>
      <c r="D307" s="137">
        <f t="shared" si="21"/>
        <v>3</v>
      </c>
      <c r="E307" s="145">
        <v>0</v>
      </c>
      <c r="F307" s="137">
        <f t="shared" si="21"/>
        <v>0</v>
      </c>
      <c r="G307" s="136">
        <f t="shared" si="20"/>
        <v>0</v>
      </c>
      <c r="H307" s="133"/>
      <c r="I307" s="123" t="str">
        <f t="shared" si="22"/>
        <v>'2040601</v>
      </c>
      <c r="J307" s="142">
        <f t="shared" si="23"/>
        <v>7</v>
      </c>
      <c r="K307" s="172">
        <f t="shared" si="24"/>
        <v>3</v>
      </c>
    </row>
    <row r="308" spans="1:11" hidden="1">
      <c r="A308" s="143">
        <v>2040602</v>
      </c>
      <c r="B308" s="144" t="s">
        <v>613</v>
      </c>
      <c r="C308" s="138"/>
      <c r="D308" s="137">
        <f t="shared" si="21"/>
        <v>0</v>
      </c>
      <c r="E308" s="145">
        <v>0</v>
      </c>
      <c r="F308" s="137">
        <f t="shared" si="21"/>
        <v>0</v>
      </c>
      <c r="G308" s="136">
        <f t="shared" si="20"/>
        <v>0</v>
      </c>
      <c r="H308" s="133"/>
      <c r="I308" s="123" t="str">
        <f t="shared" si="22"/>
        <v>'2040602</v>
      </c>
      <c r="J308" s="142">
        <f t="shared" si="23"/>
        <v>7</v>
      </c>
      <c r="K308" s="172">
        <f t="shared" si="24"/>
        <v>0</v>
      </c>
    </row>
    <row r="309" spans="1:11" hidden="1">
      <c r="A309" s="143">
        <v>2040603</v>
      </c>
      <c r="B309" s="144" t="s">
        <v>614</v>
      </c>
      <c r="C309" s="138"/>
      <c r="D309" s="137">
        <f t="shared" si="21"/>
        <v>0</v>
      </c>
      <c r="E309" s="145">
        <v>0</v>
      </c>
      <c r="F309" s="137">
        <f t="shared" si="21"/>
        <v>0</v>
      </c>
      <c r="G309" s="136">
        <f t="shared" si="20"/>
        <v>0</v>
      </c>
      <c r="H309" s="133"/>
      <c r="I309" s="123" t="str">
        <f t="shared" si="22"/>
        <v>'2040603</v>
      </c>
      <c r="J309" s="142">
        <f t="shared" si="23"/>
        <v>7</v>
      </c>
      <c r="K309" s="172">
        <f t="shared" si="24"/>
        <v>0</v>
      </c>
    </row>
    <row r="310" spans="1:11" hidden="1">
      <c r="A310" s="143">
        <v>2040604</v>
      </c>
      <c r="B310" s="144" t="s">
        <v>786</v>
      </c>
      <c r="C310" s="138"/>
      <c r="D310" s="137">
        <f t="shared" si="21"/>
        <v>0</v>
      </c>
      <c r="E310" s="145">
        <v>0</v>
      </c>
      <c r="F310" s="137">
        <f t="shared" si="21"/>
        <v>0</v>
      </c>
      <c r="G310" s="136">
        <f t="shared" si="20"/>
        <v>0</v>
      </c>
      <c r="H310" s="133"/>
      <c r="I310" s="123" t="str">
        <f t="shared" si="22"/>
        <v>'2040604</v>
      </c>
      <c r="J310" s="142">
        <f t="shared" si="23"/>
        <v>7</v>
      </c>
      <c r="K310" s="172">
        <f t="shared" si="24"/>
        <v>0</v>
      </c>
    </row>
    <row r="311" spans="1:11" hidden="1">
      <c r="A311" s="143">
        <v>2040605</v>
      </c>
      <c r="B311" s="144" t="s">
        <v>787</v>
      </c>
      <c r="C311" s="138"/>
      <c r="D311" s="137">
        <f t="shared" si="21"/>
        <v>0</v>
      </c>
      <c r="E311" s="145">
        <v>0</v>
      </c>
      <c r="F311" s="137">
        <f t="shared" si="21"/>
        <v>0</v>
      </c>
      <c r="G311" s="136">
        <f t="shared" si="20"/>
        <v>0</v>
      </c>
      <c r="H311" s="133"/>
      <c r="I311" s="123" t="str">
        <f t="shared" si="22"/>
        <v>'2040605</v>
      </c>
      <c r="J311" s="142">
        <f t="shared" si="23"/>
        <v>7</v>
      </c>
      <c r="K311" s="172">
        <f t="shared" si="24"/>
        <v>0</v>
      </c>
    </row>
    <row r="312" spans="1:11" hidden="1">
      <c r="A312" s="143">
        <v>2040606</v>
      </c>
      <c r="B312" s="144" t="s">
        <v>788</v>
      </c>
      <c r="C312" s="138"/>
      <c r="D312" s="137">
        <f t="shared" si="21"/>
        <v>0</v>
      </c>
      <c r="E312" s="145">
        <v>0</v>
      </c>
      <c r="F312" s="137">
        <f t="shared" si="21"/>
        <v>0</v>
      </c>
      <c r="G312" s="136">
        <f t="shared" si="20"/>
        <v>0</v>
      </c>
      <c r="H312" s="133"/>
      <c r="I312" s="123" t="str">
        <f t="shared" si="22"/>
        <v>'2040606</v>
      </c>
      <c r="J312" s="142">
        <f t="shared" si="23"/>
        <v>7</v>
      </c>
      <c r="K312" s="172">
        <f t="shared" si="24"/>
        <v>0</v>
      </c>
    </row>
    <row r="313" spans="1:11" hidden="1">
      <c r="A313" s="143">
        <v>2040607</v>
      </c>
      <c r="B313" s="144" t="s">
        <v>789</v>
      </c>
      <c r="C313" s="138"/>
      <c r="D313" s="137">
        <f t="shared" si="21"/>
        <v>0</v>
      </c>
      <c r="E313" s="145">
        <v>0</v>
      </c>
      <c r="F313" s="137">
        <f t="shared" si="21"/>
        <v>0</v>
      </c>
      <c r="G313" s="136">
        <f t="shared" si="20"/>
        <v>0</v>
      </c>
      <c r="H313" s="133"/>
      <c r="I313" s="123" t="str">
        <f t="shared" si="22"/>
        <v>'2040607</v>
      </c>
      <c r="J313" s="142">
        <f t="shared" si="23"/>
        <v>7</v>
      </c>
      <c r="K313" s="172">
        <f t="shared" si="24"/>
        <v>0</v>
      </c>
    </row>
    <row r="314" spans="1:11" hidden="1">
      <c r="A314" s="143">
        <v>2040608</v>
      </c>
      <c r="B314" s="144" t="s">
        <v>790</v>
      </c>
      <c r="C314" s="138"/>
      <c r="D314" s="137">
        <f t="shared" si="21"/>
        <v>0</v>
      </c>
      <c r="E314" s="145">
        <v>0</v>
      </c>
      <c r="F314" s="137">
        <f t="shared" si="21"/>
        <v>0</v>
      </c>
      <c r="G314" s="136">
        <f t="shared" si="20"/>
        <v>0</v>
      </c>
      <c r="H314" s="133"/>
      <c r="I314" s="123" t="str">
        <f t="shared" si="22"/>
        <v>'2040608</v>
      </c>
      <c r="J314" s="142">
        <f t="shared" si="23"/>
        <v>7</v>
      </c>
      <c r="K314" s="172">
        <f t="shared" si="24"/>
        <v>0</v>
      </c>
    </row>
    <row r="315" spans="1:11" hidden="1">
      <c r="A315" s="143">
        <v>2040609</v>
      </c>
      <c r="B315" s="144" t="s">
        <v>791</v>
      </c>
      <c r="C315" s="138"/>
      <c r="D315" s="137">
        <f t="shared" si="21"/>
        <v>0</v>
      </c>
      <c r="E315" s="145">
        <v>0</v>
      </c>
      <c r="F315" s="137">
        <f t="shared" si="21"/>
        <v>0</v>
      </c>
      <c r="G315" s="136">
        <f t="shared" si="20"/>
        <v>0</v>
      </c>
      <c r="H315" s="133"/>
      <c r="I315" s="123" t="str">
        <f t="shared" si="22"/>
        <v>'2040609</v>
      </c>
      <c r="J315" s="142">
        <f t="shared" si="23"/>
        <v>7</v>
      </c>
      <c r="K315" s="172">
        <f t="shared" si="24"/>
        <v>0</v>
      </c>
    </row>
    <row r="316" spans="1:11" hidden="1">
      <c r="A316" s="143">
        <v>2040610</v>
      </c>
      <c r="B316" s="144" t="s">
        <v>792</v>
      </c>
      <c r="C316" s="138"/>
      <c r="D316" s="137">
        <f t="shared" si="21"/>
        <v>0</v>
      </c>
      <c r="E316" s="145">
        <v>0</v>
      </c>
      <c r="F316" s="137">
        <f t="shared" si="21"/>
        <v>0</v>
      </c>
      <c r="G316" s="136">
        <f t="shared" si="20"/>
        <v>0</v>
      </c>
      <c r="H316" s="133"/>
      <c r="I316" s="123" t="str">
        <f t="shared" si="22"/>
        <v>'2040610</v>
      </c>
      <c r="J316" s="142">
        <f t="shared" si="23"/>
        <v>7</v>
      </c>
      <c r="K316" s="172">
        <f t="shared" si="24"/>
        <v>0</v>
      </c>
    </row>
    <row r="317" spans="1:11" hidden="1">
      <c r="A317" s="143">
        <v>2040611</v>
      </c>
      <c r="B317" s="144" t="s">
        <v>793</v>
      </c>
      <c r="C317" s="138"/>
      <c r="D317" s="137">
        <f t="shared" si="21"/>
        <v>0</v>
      </c>
      <c r="E317" s="145">
        <v>0</v>
      </c>
      <c r="F317" s="137">
        <f t="shared" si="21"/>
        <v>0</v>
      </c>
      <c r="G317" s="136">
        <f t="shared" si="20"/>
        <v>0</v>
      </c>
      <c r="H317" s="133"/>
      <c r="I317" s="123" t="str">
        <f t="shared" si="22"/>
        <v>'2040611</v>
      </c>
      <c r="J317" s="142">
        <f t="shared" si="23"/>
        <v>7</v>
      </c>
      <c r="K317" s="172">
        <f t="shared" si="24"/>
        <v>0</v>
      </c>
    </row>
    <row r="318" spans="1:11" ht="14.45" customHeight="1">
      <c r="A318" s="143">
        <v>2040612</v>
      </c>
      <c r="B318" s="144" t="s">
        <v>794</v>
      </c>
      <c r="C318" s="138">
        <v>18</v>
      </c>
      <c r="D318" s="137">
        <f t="shared" si="21"/>
        <v>18</v>
      </c>
      <c r="E318" s="145">
        <v>28</v>
      </c>
      <c r="F318" s="137">
        <f t="shared" si="21"/>
        <v>28</v>
      </c>
      <c r="G318" s="136">
        <f t="shared" si="20"/>
        <v>1.5555555555555556</v>
      </c>
      <c r="H318" s="133"/>
      <c r="I318" s="123" t="str">
        <f t="shared" si="22"/>
        <v>'2040612</v>
      </c>
      <c r="J318" s="142">
        <f t="shared" si="23"/>
        <v>7</v>
      </c>
      <c r="K318" s="172">
        <f t="shared" si="24"/>
        <v>46</v>
      </c>
    </row>
    <row r="319" spans="1:11" hidden="1">
      <c r="A319" s="143">
        <v>2040613</v>
      </c>
      <c r="B319" s="144" t="s">
        <v>654</v>
      </c>
      <c r="C319" s="138"/>
      <c r="D319" s="137">
        <f t="shared" si="21"/>
        <v>0</v>
      </c>
      <c r="E319" s="145">
        <v>0</v>
      </c>
      <c r="F319" s="137">
        <f t="shared" si="21"/>
        <v>0</v>
      </c>
      <c r="G319" s="136">
        <f t="shared" si="20"/>
        <v>0</v>
      </c>
      <c r="H319" s="133"/>
      <c r="I319" s="123" t="str">
        <f t="shared" si="22"/>
        <v>'2040613</v>
      </c>
      <c r="J319" s="142">
        <f t="shared" si="23"/>
        <v>7</v>
      </c>
      <c r="K319" s="172">
        <f t="shared" si="24"/>
        <v>0</v>
      </c>
    </row>
    <row r="320" spans="1:11" hidden="1">
      <c r="A320" s="143">
        <v>2040650</v>
      </c>
      <c r="B320" s="144" t="s">
        <v>621</v>
      </c>
      <c r="C320" s="138"/>
      <c r="D320" s="137">
        <f t="shared" si="21"/>
        <v>0</v>
      </c>
      <c r="E320" s="145">
        <v>0</v>
      </c>
      <c r="F320" s="137">
        <f t="shared" si="21"/>
        <v>0</v>
      </c>
      <c r="G320" s="136">
        <f t="shared" si="20"/>
        <v>0</v>
      </c>
      <c r="H320" s="133"/>
      <c r="I320" s="123" t="str">
        <f t="shared" si="22"/>
        <v>'2040650</v>
      </c>
      <c r="J320" s="142">
        <f t="shared" si="23"/>
        <v>7</v>
      </c>
      <c r="K320" s="172">
        <f t="shared" si="24"/>
        <v>0</v>
      </c>
    </row>
    <row r="321" spans="1:11" hidden="1">
      <c r="A321" s="143">
        <v>2040699</v>
      </c>
      <c r="B321" s="144" t="s">
        <v>795</v>
      </c>
      <c r="C321" s="138"/>
      <c r="D321" s="137">
        <f t="shared" si="21"/>
        <v>0</v>
      </c>
      <c r="E321" s="145">
        <v>0</v>
      </c>
      <c r="F321" s="137">
        <f t="shared" si="21"/>
        <v>0</v>
      </c>
      <c r="G321" s="136">
        <f t="shared" si="20"/>
        <v>0</v>
      </c>
      <c r="H321" s="133"/>
      <c r="I321" s="123" t="str">
        <f t="shared" si="22"/>
        <v>'2040699</v>
      </c>
      <c r="J321" s="142">
        <f t="shared" si="23"/>
        <v>7</v>
      </c>
      <c r="K321" s="172">
        <f t="shared" si="24"/>
        <v>0</v>
      </c>
    </row>
    <row r="322" spans="1:11" hidden="1">
      <c r="A322" s="143">
        <v>20407</v>
      </c>
      <c r="B322" s="144" t="s">
        <v>796</v>
      </c>
      <c r="C322" s="138"/>
      <c r="D322" s="137">
        <f t="shared" si="21"/>
        <v>0</v>
      </c>
      <c r="E322" s="145">
        <v>0</v>
      </c>
      <c r="F322" s="137">
        <f t="shared" si="21"/>
        <v>0</v>
      </c>
      <c r="G322" s="136">
        <f t="shared" si="20"/>
        <v>0</v>
      </c>
      <c r="H322" s="133"/>
      <c r="I322" s="123" t="str">
        <f t="shared" si="22"/>
        <v>'20407</v>
      </c>
      <c r="J322" s="142">
        <f t="shared" si="23"/>
        <v>5</v>
      </c>
      <c r="K322" s="172">
        <f t="shared" si="24"/>
        <v>0</v>
      </c>
    </row>
    <row r="323" spans="1:11" hidden="1">
      <c r="A323" s="143">
        <v>2040701</v>
      </c>
      <c r="B323" s="144" t="s">
        <v>612</v>
      </c>
      <c r="C323" s="138"/>
      <c r="D323" s="137">
        <f t="shared" si="21"/>
        <v>0</v>
      </c>
      <c r="E323" s="145">
        <v>0</v>
      </c>
      <c r="F323" s="137">
        <f t="shared" si="21"/>
        <v>0</v>
      </c>
      <c r="G323" s="136">
        <f t="shared" si="20"/>
        <v>0</v>
      </c>
      <c r="H323" s="133"/>
      <c r="I323" s="123" t="str">
        <f t="shared" si="22"/>
        <v>'2040701</v>
      </c>
      <c r="J323" s="142">
        <f t="shared" si="23"/>
        <v>7</v>
      </c>
      <c r="K323" s="172">
        <f t="shared" si="24"/>
        <v>0</v>
      </c>
    </row>
    <row r="324" spans="1:11" hidden="1">
      <c r="A324" s="143">
        <v>2040702</v>
      </c>
      <c r="B324" s="144" t="s">
        <v>613</v>
      </c>
      <c r="C324" s="138"/>
      <c r="D324" s="137">
        <f t="shared" si="21"/>
        <v>0</v>
      </c>
      <c r="E324" s="145">
        <v>0</v>
      </c>
      <c r="F324" s="137">
        <f t="shared" si="21"/>
        <v>0</v>
      </c>
      <c r="G324" s="136">
        <f t="shared" si="20"/>
        <v>0</v>
      </c>
      <c r="H324" s="133"/>
      <c r="I324" s="123" t="str">
        <f t="shared" si="22"/>
        <v>'2040702</v>
      </c>
      <c r="J324" s="142">
        <f t="shared" si="23"/>
        <v>7</v>
      </c>
      <c r="K324" s="172">
        <f t="shared" si="24"/>
        <v>0</v>
      </c>
    </row>
    <row r="325" spans="1:11" hidden="1">
      <c r="A325" s="143">
        <v>2040703</v>
      </c>
      <c r="B325" s="144" t="s">
        <v>614</v>
      </c>
      <c r="C325" s="138"/>
      <c r="D325" s="137">
        <f t="shared" si="21"/>
        <v>0</v>
      </c>
      <c r="E325" s="145">
        <v>0</v>
      </c>
      <c r="F325" s="137">
        <f t="shared" si="21"/>
        <v>0</v>
      </c>
      <c r="G325" s="136">
        <f t="shared" si="20"/>
        <v>0</v>
      </c>
      <c r="H325" s="133"/>
      <c r="I325" s="123" t="str">
        <f t="shared" si="22"/>
        <v>'2040703</v>
      </c>
      <c r="J325" s="142">
        <f t="shared" si="23"/>
        <v>7</v>
      </c>
      <c r="K325" s="172">
        <f t="shared" si="24"/>
        <v>0</v>
      </c>
    </row>
    <row r="326" spans="1:11" hidden="1">
      <c r="A326" s="143">
        <v>2040704</v>
      </c>
      <c r="B326" s="144" t="s">
        <v>797</v>
      </c>
      <c r="C326" s="138"/>
      <c r="D326" s="137">
        <f t="shared" si="21"/>
        <v>0</v>
      </c>
      <c r="E326" s="145">
        <v>0</v>
      </c>
      <c r="F326" s="137">
        <f t="shared" si="21"/>
        <v>0</v>
      </c>
      <c r="G326" s="136">
        <f t="shared" ref="G326:G389" si="25">IF(ISERROR(F326/D326),,F326/D326)</f>
        <v>0</v>
      </c>
      <c r="H326" s="133"/>
      <c r="I326" s="123" t="str">
        <f t="shared" si="22"/>
        <v>'2040704</v>
      </c>
      <c r="J326" s="142">
        <f t="shared" si="23"/>
        <v>7</v>
      </c>
      <c r="K326" s="172">
        <f t="shared" si="24"/>
        <v>0</v>
      </c>
    </row>
    <row r="327" spans="1:11" hidden="1">
      <c r="A327" s="143">
        <v>2040705</v>
      </c>
      <c r="B327" s="144" t="s">
        <v>798</v>
      </c>
      <c r="C327" s="138"/>
      <c r="D327" s="137">
        <f t="shared" ref="D327:F390" si="26">IF(COUNTIF($I:$I,$I327&amp;"*")=1,C327,IF($J327=3,SUMIFS(C:C,$I:$I,$I327&amp;"*",$J:$J,5),IF($J327=5,SUMIFS(C:C,$I:$I,$I327&amp;"*",$J:$J,7),C327)))</f>
        <v>0</v>
      </c>
      <c r="E327" s="145">
        <v>0</v>
      </c>
      <c r="F327" s="137">
        <f t="shared" si="26"/>
        <v>0</v>
      </c>
      <c r="G327" s="136">
        <f t="shared" si="25"/>
        <v>0</v>
      </c>
      <c r="H327" s="133"/>
      <c r="I327" s="123" t="str">
        <f t="shared" ref="I327:I390" si="27">IF(LEN(A327)=3,"'"&amp;A327,IF(LEN(A327)=5,"'"&amp;A327,"'"&amp;A327))</f>
        <v>'2040705</v>
      </c>
      <c r="J327" s="142">
        <f t="shared" ref="J327:J390" si="28">LEN(A327)</f>
        <v>7</v>
      </c>
      <c r="K327" s="172">
        <f t="shared" ref="K327:K390" si="29">D327+F327</f>
        <v>0</v>
      </c>
    </row>
    <row r="328" spans="1:11" hidden="1">
      <c r="A328" s="143">
        <v>2040706</v>
      </c>
      <c r="B328" s="144" t="s">
        <v>799</v>
      </c>
      <c r="C328" s="138"/>
      <c r="D328" s="137">
        <f t="shared" si="26"/>
        <v>0</v>
      </c>
      <c r="E328" s="145">
        <v>0</v>
      </c>
      <c r="F328" s="137">
        <f t="shared" si="26"/>
        <v>0</v>
      </c>
      <c r="G328" s="136">
        <f t="shared" si="25"/>
        <v>0</v>
      </c>
      <c r="H328" s="133"/>
      <c r="I328" s="123" t="str">
        <f t="shared" si="27"/>
        <v>'2040706</v>
      </c>
      <c r="J328" s="142">
        <f t="shared" si="28"/>
        <v>7</v>
      </c>
      <c r="K328" s="172">
        <f t="shared" si="29"/>
        <v>0</v>
      </c>
    </row>
    <row r="329" spans="1:11" hidden="1">
      <c r="A329" s="143">
        <v>2040750</v>
      </c>
      <c r="B329" s="144" t="s">
        <v>621</v>
      </c>
      <c r="C329" s="138"/>
      <c r="D329" s="137">
        <f t="shared" si="26"/>
        <v>0</v>
      </c>
      <c r="E329" s="145">
        <v>0</v>
      </c>
      <c r="F329" s="137">
        <f t="shared" si="26"/>
        <v>0</v>
      </c>
      <c r="G329" s="136">
        <f t="shared" si="25"/>
        <v>0</v>
      </c>
      <c r="H329" s="133"/>
      <c r="I329" s="123" t="str">
        <f t="shared" si="27"/>
        <v>'2040750</v>
      </c>
      <c r="J329" s="142">
        <f t="shared" si="28"/>
        <v>7</v>
      </c>
      <c r="K329" s="172">
        <f t="shared" si="29"/>
        <v>0</v>
      </c>
    </row>
    <row r="330" spans="1:11" hidden="1">
      <c r="A330" s="143">
        <v>2040799</v>
      </c>
      <c r="B330" s="144" t="s">
        <v>800</v>
      </c>
      <c r="C330" s="138"/>
      <c r="D330" s="137">
        <f t="shared" si="26"/>
        <v>0</v>
      </c>
      <c r="E330" s="145">
        <v>0</v>
      </c>
      <c r="F330" s="137">
        <f t="shared" si="26"/>
        <v>0</v>
      </c>
      <c r="G330" s="136">
        <f t="shared" si="25"/>
        <v>0</v>
      </c>
      <c r="H330" s="133"/>
      <c r="I330" s="123" t="str">
        <f t="shared" si="27"/>
        <v>'2040799</v>
      </c>
      <c r="J330" s="142">
        <f t="shared" si="28"/>
        <v>7</v>
      </c>
      <c r="K330" s="172">
        <f t="shared" si="29"/>
        <v>0</v>
      </c>
    </row>
    <row r="331" spans="1:11" hidden="1">
      <c r="A331" s="143">
        <v>20408</v>
      </c>
      <c r="B331" s="144" t="s">
        <v>801</v>
      </c>
      <c r="C331" s="138"/>
      <c r="D331" s="137">
        <f t="shared" si="26"/>
        <v>0</v>
      </c>
      <c r="E331" s="145">
        <v>0</v>
      </c>
      <c r="F331" s="137">
        <f t="shared" si="26"/>
        <v>0</v>
      </c>
      <c r="G331" s="136">
        <f t="shared" si="25"/>
        <v>0</v>
      </c>
      <c r="H331" s="133"/>
      <c r="I331" s="123" t="str">
        <f t="shared" si="27"/>
        <v>'20408</v>
      </c>
      <c r="J331" s="142">
        <f t="shared" si="28"/>
        <v>5</v>
      </c>
      <c r="K331" s="172">
        <f t="shared" si="29"/>
        <v>0</v>
      </c>
    </row>
    <row r="332" spans="1:11" hidden="1">
      <c r="A332" s="143">
        <v>2040801</v>
      </c>
      <c r="B332" s="144" t="s">
        <v>612</v>
      </c>
      <c r="C332" s="138"/>
      <c r="D332" s="137">
        <f t="shared" si="26"/>
        <v>0</v>
      </c>
      <c r="E332" s="145">
        <v>0</v>
      </c>
      <c r="F332" s="137">
        <f t="shared" si="26"/>
        <v>0</v>
      </c>
      <c r="G332" s="136">
        <f t="shared" si="25"/>
        <v>0</v>
      </c>
      <c r="H332" s="133"/>
      <c r="I332" s="123" t="str">
        <f t="shared" si="27"/>
        <v>'2040801</v>
      </c>
      <c r="J332" s="142">
        <f t="shared" si="28"/>
        <v>7</v>
      </c>
      <c r="K332" s="172">
        <f t="shared" si="29"/>
        <v>0</v>
      </c>
    </row>
    <row r="333" spans="1:11" hidden="1">
      <c r="A333" s="143">
        <v>2040802</v>
      </c>
      <c r="B333" s="144" t="s">
        <v>613</v>
      </c>
      <c r="C333" s="138"/>
      <c r="D333" s="137">
        <f t="shared" si="26"/>
        <v>0</v>
      </c>
      <c r="E333" s="145">
        <v>0</v>
      </c>
      <c r="F333" s="137">
        <f t="shared" si="26"/>
        <v>0</v>
      </c>
      <c r="G333" s="136">
        <f t="shared" si="25"/>
        <v>0</v>
      </c>
      <c r="H333" s="133"/>
      <c r="I333" s="123" t="str">
        <f t="shared" si="27"/>
        <v>'2040802</v>
      </c>
      <c r="J333" s="142">
        <f t="shared" si="28"/>
        <v>7</v>
      </c>
      <c r="K333" s="172">
        <f t="shared" si="29"/>
        <v>0</v>
      </c>
    </row>
    <row r="334" spans="1:11" hidden="1">
      <c r="A334" s="143">
        <v>2040803</v>
      </c>
      <c r="B334" s="144" t="s">
        <v>614</v>
      </c>
      <c r="C334" s="138"/>
      <c r="D334" s="137">
        <f t="shared" si="26"/>
        <v>0</v>
      </c>
      <c r="E334" s="145">
        <v>0</v>
      </c>
      <c r="F334" s="137">
        <f t="shared" si="26"/>
        <v>0</v>
      </c>
      <c r="G334" s="136">
        <f t="shared" si="25"/>
        <v>0</v>
      </c>
      <c r="H334" s="133"/>
      <c r="I334" s="123" t="str">
        <f t="shared" si="27"/>
        <v>'2040803</v>
      </c>
      <c r="J334" s="142">
        <f t="shared" si="28"/>
        <v>7</v>
      </c>
      <c r="K334" s="172">
        <f t="shared" si="29"/>
        <v>0</v>
      </c>
    </row>
    <row r="335" spans="1:11" hidden="1">
      <c r="A335" s="143">
        <v>2040804</v>
      </c>
      <c r="B335" s="144" t="s">
        <v>802</v>
      </c>
      <c r="C335" s="138"/>
      <c r="D335" s="137">
        <f t="shared" si="26"/>
        <v>0</v>
      </c>
      <c r="E335" s="145">
        <v>0</v>
      </c>
      <c r="F335" s="137">
        <f t="shared" si="26"/>
        <v>0</v>
      </c>
      <c r="G335" s="136">
        <f t="shared" si="25"/>
        <v>0</v>
      </c>
      <c r="H335" s="133"/>
      <c r="I335" s="123" t="str">
        <f t="shared" si="27"/>
        <v>'2040804</v>
      </c>
      <c r="J335" s="142">
        <f t="shared" si="28"/>
        <v>7</v>
      </c>
      <c r="K335" s="172">
        <f t="shared" si="29"/>
        <v>0</v>
      </c>
    </row>
    <row r="336" spans="1:11" hidden="1">
      <c r="A336" s="143">
        <v>2040805</v>
      </c>
      <c r="B336" s="144" t="s">
        <v>803</v>
      </c>
      <c r="C336" s="138"/>
      <c r="D336" s="137">
        <f t="shared" si="26"/>
        <v>0</v>
      </c>
      <c r="E336" s="145">
        <v>0</v>
      </c>
      <c r="F336" s="137">
        <f t="shared" si="26"/>
        <v>0</v>
      </c>
      <c r="G336" s="136">
        <f t="shared" si="25"/>
        <v>0</v>
      </c>
      <c r="H336" s="133"/>
      <c r="I336" s="123" t="str">
        <f t="shared" si="27"/>
        <v>'2040805</v>
      </c>
      <c r="J336" s="142">
        <f t="shared" si="28"/>
        <v>7</v>
      </c>
      <c r="K336" s="172">
        <f t="shared" si="29"/>
        <v>0</v>
      </c>
    </row>
    <row r="337" spans="1:11" hidden="1">
      <c r="A337" s="143">
        <v>2040806</v>
      </c>
      <c r="B337" s="144" t="s">
        <v>804</v>
      </c>
      <c r="C337" s="138"/>
      <c r="D337" s="137">
        <f t="shared" si="26"/>
        <v>0</v>
      </c>
      <c r="E337" s="145">
        <v>0</v>
      </c>
      <c r="F337" s="137">
        <f t="shared" si="26"/>
        <v>0</v>
      </c>
      <c r="G337" s="136">
        <f t="shared" si="25"/>
        <v>0</v>
      </c>
      <c r="H337" s="133"/>
      <c r="I337" s="123" t="str">
        <f t="shared" si="27"/>
        <v>'2040806</v>
      </c>
      <c r="J337" s="142">
        <f t="shared" si="28"/>
        <v>7</v>
      </c>
      <c r="K337" s="172">
        <f t="shared" si="29"/>
        <v>0</v>
      </c>
    </row>
    <row r="338" spans="1:11" hidden="1">
      <c r="A338" s="143">
        <v>2040807</v>
      </c>
      <c r="B338" s="144" t="s">
        <v>654</v>
      </c>
      <c r="C338" s="138"/>
      <c r="D338" s="137">
        <f t="shared" si="26"/>
        <v>0</v>
      </c>
      <c r="E338" s="145">
        <v>0</v>
      </c>
      <c r="F338" s="137">
        <f t="shared" si="26"/>
        <v>0</v>
      </c>
      <c r="G338" s="136">
        <f t="shared" si="25"/>
        <v>0</v>
      </c>
      <c r="H338" s="133"/>
      <c r="I338" s="123" t="str">
        <f t="shared" si="27"/>
        <v>'2040807</v>
      </c>
      <c r="J338" s="142">
        <f t="shared" si="28"/>
        <v>7</v>
      </c>
      <c r="K338" s="172">
        <f t="shared" si="29"/>
        <v>0</v>
      </c>
    </row>
    <row r="339" spans="1:11" hidden="1">
      <c r="A339" s="143">
        <v>2040850</v>
      </c>
      <c r="B339" s="144" t="s">
        <v>621</v>
      </c>
      <c r="C339" s="138"/>
      <c r="D339" s="137">
        <f t="shared" si="26"/>
        <v>0</v>
      </c>
      <c r="E339" s="145">
        <v>0</v>
      </c>
      <c r="F339" s="137">
        <f t="shared" si="26"/>
        <v>0</v>
      </c>
      <c r="G339" s="136">
        <f t="shared" si="25"/>
        <v>0</v>
      </c>
      <c r="H339" s="133"/>
      <c r="I339" s="123" t="str">
        <f t="shared" si="27"/>
        <v>'2040850</v>
      </c>
      <c r="J339" s="142">
        <f t="shared" si="28"/>
        <v>7</v>
      </c>
      <c r="K339" s="172">
        <f t="shared" si="29"/>
        <v>0</v>
      </c>
    </row>
    <row r="340" spans="1:11" hidden="1">
      <c r="A340" s="143">
        <v>2040899</v>
      </c>
      <c r="B340" s="144" t="s">
        <v>805</v>
      </c>
      <c r="C340" s="138"/>
      <c r="D340" s="137">
        <f t="shared" si="26"/>
        <v>0</v>
      </c>
      <c r="E340" s="145">
        <v>0</v>
      </c>
      <c r="F340" s="137">
        <f t="shared" si="26"/>
        <v>0</v>
      </c>
      <c r="G340" s="136">
        <f t="shared" si="25"/>
        <v>0</v>
      </c>
      <c r="H340" s="133"/>
      <c r="I340" s="123" t="str">
        <f t="shared" si="27"/>
        <v>'2040899</v>
      </c>
      <c r="J340" s="142">
        <f t="shared" si="28"/>
        <v>7</v>
      </c>
      <c r="K340" s="172">
        <f t="shared" si="29"/>
        <v>0</v>
      </c>
    </row>
    <row r="341" spans="1:11" ht="14.45" customHeight="1">
      <c r="A341" s="143">
        <v>20409</v>
      </c>
      <c r="B341" s="144" t="s">
        <v>806</v>
      </c>
      <c r="C341" s="138"/>
      <c r="D341" s="137">
        <f t="shared" si="26"/>
        <v>0</v>
      </c>
      <c r="E341" s="145">
        <v>40</v>
      </c>
      <c r="F341" s="137">
        <f t="shared" si="26"/>
        <v>40</v>
      </c>
      <c r="G341" s="136">
        <f t="shared" si="25"/>
        <v>0</v>
      </c>
      <c r="H341" s="133"/>
      <c r="I341" s="123" t="str">
        <f t="shared" si="27"/>
        <v>'20409</v>
      </c>
      <c r="J341" s="142">
        <f t="shared" si="28"/>
        <v>5</v>
      </c>
      <c r="K341" s="172">
        <f t="shared" si="29"/>
        <v>40</v>
      </c>
    </row>
    <row r="342" spans="1:11" hidden="1">
      <c r="A342" s="143">
        <v>2040901</v>
      </c>
      <c r="B342" s="144" t="s">
        <v>612</v>
      </c>
      <c r="C342" s="138"/>
      <c r="D342" s="137">
        <f t="shared" si="26"/>
        <v>0</v>
      </c>
      <c r="E342" s="145">
        <v>0</v>
      </c>
      <c r="F342" s="137">
        <f t="shared" si="26"/>
        <v>0</v>
      </c>
      <c r="G342" s="136">
        <f t="shared" si="25"/>
        <v>0</v>
      </c>
      <c r="H342" s="133"/>
      <c r="I342" s="123" t="str">
        <f t="shared" si="27"/>
        <v>'2040901</v>
      </c>
      <c r="J342" s="142">
        <f t="shared" si="28"/>
        <v>7</v>
      </c>
      <c r="K342" s="172">
        <f t="shared" si="29"/>
        <v>0</v>
      </c>
    </row>
    <row r="343" spans="1:11" hidden="1">
      <c r="A343" s="143">
        <v>2040902</v>
      </c>
      <c r="B343" s="144" t="s">
        <v>613</v>
      </c>
      <c r="C343" s="138"/>
      <c r="D343" s="137">
        <f t="shared" si="26"/>
        <v>0</v>
      </c>
      <c r="E343" s="145">
        <v>0</v>
      </c>
      <c r="F343" s="137">
        <f t="shared" si="26"/>
        <v>0</v>
      </c>
      <c r="G343" s="136">
        <f t="shared" si="25"/>
        <v>0</v>
      </c>
      <c r="H343" s="133"/>
      <c r="I343" s="123" t="str">
        <f t="shared" si="27"/>
        <v>'2040902</v>
      </c>
      <c r="J343" s="142">
        <f t="shared" si="28"/>
        <v>7</v>
      </c>
      <c r="K343" s="172">
        <f t="shared" si="29"/>
        <v>0</v>
      </c>
    </row>
    <row r="344" spans="1:11" hidden="1">
      <c r="A344" s="143">
        <v>2040903</v>
      </c>
      <c r="B344" s="144" t="s">
        <v>614</v>
      </c>
      <c r="C344" s="138"/>
      <c r="D344" s="137">
        <f t="shared" si="26"/>
        <v>0</v>
      </c>
      <c r="E344" s="145">
        <v>0</v>
      </c>
      <c r="F344" s="137">
        <f t="shared" si="26"/>
        <v>0</v>
      </c>
      <c r="G344" s="136">
        <f t="shared" si="25"/>
        <v>0</v>
      </c>
      <c r="H344" s="133"/>
      <c r="I344" s="123" t="str">
        <f t="shared" si="27"/>
        <v>'2040903</v>
      </c>
      <c r="J344" s="142">
        <f t="shared" si="28"/>
        <v>7</v>
      </c>
      <c r="K344" s="172">
        <f t="shared" si="29"/>
        <v>0</v>
      </c>
    </row>
    <row r="345" spans="1:11" hidden="1">
      <c r="A345" s="143">
        <v>2040904</v>
      </c>
      <c r="B345" s="144" t="s">
        <v>807</v>
      </c>
      <c r="C345" s="138"/>
      <c r="D345" s="137">
        <f t="shared" si="26"/>
        <v>0</v>
      </c>
      <c r="E345" s="145">
        <v>0</v>
      </c>
      <c r="F345" s="137">
        <f t="shared" si="26"/>
        <v>0</v>
      </c>
      <c r="G345" s="136">
        <f t="shared" si="25"/>
        <v>0</v>
      </c>
      <c r="H345" s="133"/>
      <c r="I345" s="123" t="str">
        <f t="shared" si="27"/>
        <v>'2040904</v>
      </c>
      <c r="J345" s="142">
        <f t="shared" si="28"/>
        <v>7</v>
      </c>
      <c r="K345" s="172">
        <f t="shared" si="29"/>
        <v>0</v>
      </c>
    </row>
    <row r="346" spans="1:11" hidden="1">
      <c r="A346" s="143">
        <v>2040905</v>
      </c>
      <c r="B346" s="144" t="s">
        <v>808</v>
      </c>
      <c r="C346" s="138"/>
      <c r="D346" s="137">
        <f t="shared" si="26"/>
        <v>0</v>
      </c>
      <c r="E346" s="145">
        <v>0</v>
      </c>
      <c r="F346" s="137">
        <f t="shared" si="26"/>
        <v>0</v>
      </c>
      <c r="G346" s="136">
        <f t="shared" si="25"/>
        <v>0</v>
      </c>
      <c r="H346" s="133"/>
      <c r="I346" s="123" t="str">
        <f t="shared" si="27"/>
        <v>'2040905</v>
      </c>
      <c r="J346" s="142">
        <f t="shared" si="28"/>
        <v>7</v>
      </c>
      <c r="K346" s="172">
        <f t="shared" si="29"/>
        <v>0</v>
      </c>
    </row>
    <row r="347" spans="1:11" hidden="1">
      <c r="A347" s="143">
        <v>2040950</v>
      </c>
      <c r="B347" s="144" t="s">
        <v>621</v>
      </c>
      <c r="C347" s="138"/>
      <c r="D347" s="137">
        <f t="shared" si="26"/>
        <v>0</v>
      </c>
      <c r="E347" s="145">
        <v>0</v>
      </c>
      <c r="F347" s="137">
        <f t="shared" si="26"/>
        <v>0</v>
      </c>
      <c r="G347" s="136">
        <f t="shared" si="25"/>
        <v>0</v>
      </c>
      <c r="H347" s="133"/>
      <c r="I347" s="123" t="str">
        <f t="shared" si="27"/>
        <v>'2040950</v>
      </c>
      <c r="J347" s="142">
        <f t="shared" si="28"/>
        <v>7</v>
      </c>
      <c r="K347" s="172">
        <f t="shared" si="29"/>
        <v>0</v>
      </c>
    </row>
    <row r="348" spans="1:11">
      <c r="A348" s="143">
        <v>2040999</v>
      </c>
      <c r="B348" s="144" t="s">
        <v>809</v>
      </c>
      <c r="C348" s="138"/>
      <c r="D348" s="137">
        <f t="shared" si="26"/>
        <v>0</v>
      </c>
      <c r="E348" s="145">
        <v>40</v>
      </c>
      <c r="F348" s="137">
        <f t="shared" si="26"/>
        <v>40</v>
      </c>
      <c r="G348" s="136">
        <f t="shared" si="25"/>
        <v>0</v>
      </c>
      <c r="H348" s="133"/>
      <c r="I348" s="123" t="str">
        <f t="shared" si="27"/>
        <v>'2040999</v>
      </c>
      <c r="J348" s="142">
        <f t="shared" si="28"/>
        <v>7</v>
      </c>
      <c r="K348" s="172">
        <f t="shared" si="29"/>
        <v>40</v>
      </c>
    </row>
    <row r="349" spans="1:11" hidden="1">
      <c r="A349" s="143">
        <v>20410</v>
      </c>
      <c r="B349" s="144" t="s">
        <v>810</v>
      </c>
      <c r="C349" s="138"/>
      <c r="D349" s="137">
        <f t="shared" si="26"/>
        <v>0</v>
      </c>
      <c r="E349" s="145">
        <v>0</v>
      </c>
      <c r="F349" s="137">
        <f t="shared" si="26"/>
        <v>0</v>
      </c>
      <c r="G349" s="136">
        <f t="shared" si="25"/>
        <v>0</v>
      </c>
      <c r="H349" s="133"/>
      <c r="I349" s="123" t="str">
        <f t="shared" si="27"/>
        <v>'20410</v>
      </c>
      <c r="J349" s="142">
        <f t="shared" si="28"/>
        <v>5</v>
      </c>
      <c r="K349" s="172">
        <f t="shared" si="29"/>
        <v>0</v>
      </c>
    </row>
    <row r="350" spans="1:11" hidden="1">
      <c r="A350" s="143">
        <v>2041001</v>
      </c>
      <c r="B350" s="144" t="s">
        <v>612</v>
      </c>
      <c r="C350" s="138"/>
      <c r="D350" s="137">
        <f t="shared" si="26"/>
        <v>0</v>
      </c>
      <c r="E350" s="145">
        <v>0</v>
      </c>
      <c r="F350" s="137">
        <f t="shared" si="26"/>
        <v>0</v>
      </c>
      <c r="G350" s="136">
        <f t="shared" si="25"/>
        <v>0</v>
      </c>
      <c r="H350" s="133"/>
      <c r="I350" s="123" t="str">
        <f t="shared" si="27"/>
        <v>'2041001</v>
      </c>
      <c r="J350" s="142">
        <f t="shared" si="28"/>
        <v>7</v>
      </c>
      <c r="K350" s="172">
        <f t="shared" si="29"/>
        <v>0</v>
      </c>
    </row>
    <row r="351" spans="1:11" hidden="1">
      <c r="A351" s="143">
        <v>2041002</v>
      </c>
      <c r="B351" s="144" t="s">
        <v>613</v>
      </c>
      <c r="C351" s="138"/>
      <c r="D351" s="137">
        <f t="shared" si="26"/>
        <v>0</v>
      </c>
      <c r="E351" s="145">
        <v>0</v>
      </c>
      <c r="F351" s="137">
        <f t="shared" si="26"/>
        <v>0</v>
      </c>
      <c r="G351" s="136">
        <f t="shared" si="25"/>
        <v>0</v>
      </c>
      <c r="H351" s="133"/>
      <c r="I351" s="123" t="str">
        <f t="shared" si="27"/>
        <v>'2041002</v>
      </c>
      <c r="J351" s="142">
        <f t="shared" si="28"/>
        <v>7</v>
      </c>
      <c r="K351" s="172">
        <f t="shared" si="29"/>
        <v>0</v>
      </c>
    </row>
    <row r="352" spans="1:11" hidden="1">
      <c r="A352" s="143">
        <v>2041006</v>
      </c>
      <c r="B352" s="144" t="s">
        <v>654</v>
      </c>
      <c r="C352" s="138"/>
      <c r="D352" s="137">
        <f t="shared" si="26"/>
        <v>0</v>
      </c>
      <c r="E352" s="145">
        <v>0</v>
      </c>
      <c r="F352" s="137">
        <f t="shared" si="26"/>
        <v>0</v>
      </c>
      <c r="G352" s="136">
        <f t="shared" si="25"/>
        <v>0</v>
      </c>
      <c r="H352" s="133"/>
      <c r="I352" s="123" t="str">
        <f t="shared" si="27"/>
        <v>'2041006</v>
      </c>
      <c r="J352" s="142">
        <f t="shared" si="28"/>
        <v>7</v>
      </c>
      <c r="K352" s="172">
        <f t="shared" si="29"/>
        <v>0</v>
      </c>
    </row>
    <row r="353" spans="1:11" hidden="1">
      <c r="A353" s="143">
        <v>2041007</v>
      </c>
      <c r="B353" s="144" t="s">
        <v>811</v>
      </c>
      <c r="C353" s="138"/>
      <c r="D353" s="137">
        <f t="shared" si="26"/>
        <v>0</v>
      </c>
      <c r="E353" s="145">
        <v>0</v>
      </c>
      <c r="F353" s="137">
        <f t="shared" si="26"/>
        <v>0</v>
      </c>
      <c r="G353" s="136">
        <f t="shared" si="25"/>
        <v>0</v>
      </c>
      <c r="H353" s="133"/>
      <c r="I353" s="123" t="str">
        <f t="shared" si="27"/>
        <v>'2041007</v>
      </c>
      <c r="J353" s="142">
        <f t="shared" si="28"/>
        <v>7</v>
      </c>
      <c r="K353" s="172">
        <f t="shared" si="29"/>
        <v>0</v>
      </c>
    </row>
    <row r="354" spans="1:11" hidden="1">
      <c r="A354" s="143">
        <v>2041099</v>
      </c>
      <c r="B354" s="144" t="s">
        <v>812</v>
      </c>
      <c r="C354" s="138"/>
      <c r="D354" s="137">
        <f t="shared" si="26"/>
        <v>0</v>
      </c>
      <c r="E354" s="145">
        <v>0</v>
      </c>
      <c r="F354" s="137">
        <f t="shared" si="26"/>
        <v>0</v>
      </c>
      <c r="G354" s="136">
        <f t="shared" si="25"/>
        <v>0</v>
      </c>
      <c r="H354" s="133"/>
      <c r="I354" s="123" t="str">
        <f t="shared" si="27"/>
        <v>'2041099</v>
      </c>
      <c r="J354" s="142">
        <f t="shared" si="28"/>
        <v>7</v>
      </c>
      <c r="K354" s="172">
        <f t="shared" si="29"/>
        <v>0</v>
      </c>
    </row>
    <row r="355" spans="1:11" hidden="1">
      <c r="A355" s="143">
        <v>20499</v>
      </c>
      <c r="B355" s="144" t="s">
        <v>357</v>
      </c>
      <c r="C355" s="138"/>
      <c r="D355" s="137">
        <f t="shared" si="26"/>
        <v>0</v>
      </c>
      <c r="E355" s="145">
        <v>0</v>
      </c>
      <c r="F355" s="137">
        <f t="shared" si="26"/>
        <v>0</v>
      </c>
      <c r="G355" s="136">
        <f t="shared" si="25"/>
        <v>0</v>
      </c>
      <c r="H355" s="133"/>
      <c r="I355" s="123" t="str">
        <f t="shared" si="27"/>
        <v>'20499</v>
      </c>
      <c r="J355" s="142">
        <f t="shared" si="28"/>
        <v>5</v>
      </c>
      <c r="K355" s="172">
        <f t="shared" si="29"/>
        <v>0</v>
      </c>
    </row>
    <row r="356" spans="1:11" hidden="1">
      <c r="A356" s="143">
        <v>2049901</v>
      </c>
      <c r="B356" s="144" t="s">
        <v>813</v>
      </c>
      <c r="C356" s="138"/>
      <c r="D356" s="137">
        <f t="shared" si="26"/>
        <v>0</v>
      </c>
      <c r="E356" s="145">
        <v>0</v>
      </c>
      <c r="F356" s="137">
        <f t="shared" si="26"/>
        <v>0</v>
      </c>
      <c r="G356" s="136">
        <f t="shared" si="25"/>
        <v>0</v>
      </c>
      <c r="H356" s="133"/>
      <c r="I356" s="123" t="str">
        <f t="shared" si="27"/>
        <v>'2049901</v>
      </c>
      <c r="J356" s="142">
        <f t="shared" si="28"/>
        <v>7</v>
      </c>
      <c r="K356" s="172">
        <f t="shared" si="29"/>
        <v>0</v>
      </c>
    </row>
    <row r="357" spans="1:11" ht="14.45" customHeight="1">
      <c r="A357" s="143">
        <v>205</v>
      </c>
      <c r="B357" s="144" t="s">
        <v>814</v>
      </c>
      <c r="C357" s="138">
        <v>2713</v>
      </c>
      <c r="D357" s="137">
        <f t="shared" si="26"/>
        <v>2713</v>
      </c>
      <c r="E357" s="145">
        <v>1200</v>
      </c>
      <c r="F357" s="137">
        <f t="shared" si="26"/>
        <v>1200</v>
      </c>
      <c r="G357" s="136">
        <f t="shared" si="25"/>
        <v>0.44231478068558788</v>
      </c>
      <c r="H357" s="133"/>
      <c r="I357" s="123" t="str">
        <f t="shared" si="27"/>
        <v>'205</v>
      </c>
      <c r="J357" s="142">
        <f t="shared" si="28"/>
        <v>3</v>
      </c>
      <c r="K357" s="172">
        <f t="shared" si="29"/>
        <v>3913</v>
      </c>
    </row>
    <row r="358" spans="1:11" hidden="1">
      <c r="A358" s="143">
        <v>20501</v>
      </c>
      <c r="B358" s="144" t="s">
        <v>815</v>
      </c>
      <c r="C358" s="138"/>
      <c r="D358" s="137">
        <f t="shared" si="26"/>
        <v>0</v>
      </c>
      <c r="E358" s="145">
        <v>0</v>
      </c>
      <c r="F358" s="137">
        <f t="shared" si="26"/>
        <v>0</v>
      </c>
      <c r="G358" s="136">
        <f t="shared" si="25"/>
        <v>0</v>
      </c>
      <c r="H358" s="133"/>
      <c r="I358" s="123" t="str">
        <f t="shared" si="27"/>
        <v>'20501</v>
      </c>
      <c r="J358" s="142">
        <f t="shared" si="28"/>
        <v>5</v>
      </c>
      <c r="K358" s="172">
        <f t="shared" si="29"/>
        <v>0</v>
      </c>
    </row>
    <row r="359" spans="1:11" hidden="1">
      <c r="A359" s="143">
        <v>2050101</v>
      </c>
      <c r="B359" s="144" t="s">
        <v>612</v>
      </c>
      <c r="C359" s="138"/>
      <c r="D359" s="137">
        <f t="shared" si="26"/>
        <v>0</v>
      </c>
      <c r="E359" s="145">
        <v>0</v>
      </c>
      <c r="F359" s="137">
        <f t="shared" si="26"/>
        <v>0</v>
      </c>
      <c r="G359" s="136">
        <f t="shared" si="25"/>
        <v>0</v>
      </c>
      <c r="H359" s="133"/>
      <c r="I359" s="123" t="str">
        <f t="shared" si="27"/>
        <v>'2050101</v>
      </c>
      <c r="J359" s="142">
        <f t="shared" si="28"/>
        <v>7</v>
      </c>
      <c r="K359" s="172">
        <f t="shared" si="29"/>
        <v>0</v>
      </c>
    </row>
    <row r="360" spans="1:11" hidden="1">
      <c r="A360" s="143">
        <v>2050102</v>
      </c>
      <c r="B360" s="144" t="s">
        <v>613</v>
      </c>
      <c r="C360" s="138"/>
      <c r="D360" s="137">
        <f t="shared" si="26"/>
        <v>0</v>
      </c>
      <c r="E360" s="145">
        <v>0</v>
      </c>
      <c r="F360" s="137">
        <f t="shared" si="26"/>
        <v>0</v>
      </c>
      <c r="G360" s="136">
        <f t="shared" si="25"/>
        <v>0</v>
      </c>
      <c r="H360" s="133"/>
      <c r="I360" s="123" t="str">
        <f t="shared" si="27"/>
        <v>'2050102</v>
      </c>
      <c r="J360" s="142">
        <f t="shared" si="28"/>
        <v>7</v>
      </c>
      <c r="K360" s="172">
        <f t="shared" si="29"/>
        <v>0</v>
      </c>
    </row>
    <row r="361" spans="1:11" hidden="1">
      <c r="A361" s="143">
        <v>2050103</v>
      </c>
      <c r="B361" s="144" t="s">
        <v>614</v>
      </c>
      <c r="C361" s="138"/>
      <c r="D361" s="137">
        <f t="shared" si="26"/>
        <v>0</v>
      </c>
      <c r="E361" s="145">
        <v>0</v>
      </c>
      <c r="F361" s="137">
        <f t="shared" si="26"/>
        <v>0</v>
      </c>
      <c r="G361" s="136">
        <f t="shared" si="25"/>
        <v>0</v>
      </c>
      <c r="H361" s="133"/>
      <c r="I361" s="123" t="str">
        <f t="shared" si="27"/>
        <v>'2050103</v>
      </c>
      <c r="J361" s="142">
        <f t="shared" si="28"/>
        <v>7</v>
      </c>
      <c r="K361" s="172">
        <f t="shared" si="29"/>
        <v>0</v>
      </c>
    </row>
    <row r="362" spans="1:11" hidden="1">
      <c r="A362" s="143">
        <v>2050199</v>
      </c>
      <c r="B362" s="144" t="s">
        <v>816</v>
      </c>
      <c r="C362" s="138"/>
      <c r="D362" s="137">
        <f t="shared" si="26"/>
        <v>0</v>
      </c>
      <c r="E362" s="145">
        <v>0</v>
      </c>
      <c r="F362" s="137">
        <f t="shared" si="26"/>
        <v>0</v>
      </c>
      <c r="G362" s="136">
        <f t="shared" si="25"/>
        <v>0</v>
      </c>
      <c r="H362" s="133"/>
      <c r="I362" s="123" t="str">
        <f t="shared" si="27"/>
        <v>'2050199</v>
      </c>
      <c r="J362" s="142">
        <f t="shared" si="28"/>
        <v>7</v>
      </c>
      <c r="K362" s="172">
        <f t="shared" si="29"/>
        <v>0</v>
      </c>
    </row>
    <row r="363" spans="1:11" ht="14.45" customHeight="1">
      <c r="A363" s="143">
        <v>20502</v>
      </c>
      <c r="B363" s="144" t="s">
        <v>817</v>
      </c>
      <c r="C363" s="138">
        <v>2493</v>
      </c>
      <c r="D363" s="137">
        <f t="shared" si="26"/>
        <v>2493</v>
      </c>
      <c r="E363" s="145">
        <v>1200</v>
      </c>
      <c r="F363" s="137">
        <f t="shared" si="26"/>
        <v>1200</v>
      </c>
      <c r="G363" s="136">
        <f t="shared" si="25"/>
        <v>0.48134777376654631</v>
      </c>
      <c r="H363" s="133"/>
      <c r="I363" s="123" t="str">
        <f t="shared" si="27"/>
        <v>'20502</v>
      </c>
      <c r="J363" s="142">
        <f t="shared" si="28"/>
        <v>5</v>
      </c>
      <c r="K363" s="172">
        <f t="shared" si="29"/>
        <v>3693</v>
      </c>
    </row>
    <row r="364" spans="1:11" hidden="1">
      <c r="A364" s="143">
        <v>2050201</v>
      </c>
      <c r="B364" s="144" t="s">
        <v>818</v>
      </c>
      <c r="C364" s="138"/>
      <c r="D364" s="137">
        <f t="shared" si="26"/>
        <v>0</v>
      </c>
      <c r="E364" s="145">
        <v>0</v>
      </c>
      <c r="F364" s="137">
        <f t="shared" si="26"/>
        <v>0</v>
      </c>
      <c r="G364" s="136">
        <f t="shared" si="25"/>
        <v>0</v>
      </c>
      <c r="H364" s="133"/>
      <c r="I364" s="123" t="str">
        <f t="shared" si="27"/>
        <v>'2050201</v>
      </c>
      <c r="J364" s="142">
        <f t="shared" si="28"/>
        <v>7</v>
      </c>
      <c r="K364" s="172">
        <f t="shared" si="29"/>
        <v>0</v>
      </c>
    </row>
    <row r="365" spans="1:11">
      <c r="A365" s="143">
        <v>2050202</v>
      </c>
      <c r="B365" s="144" t="s">
        <v>819</v>
      </c>
      <c r="C365" s="138">
        <v>4</v>
      </c>
      <c r="D365" s="137">
        <f t="shared" si="26"/>
        <v>4</v>
      </c>
      <c r="E365" s="145">
        <v>0</v>
      </c>
      <c r="F365" s="137">
        <f t="shared" si="26"/>
        <v>0</v>
      </c>
      <c r="G365" s="136">
        <f t="shared" si="25"/>
        <v>0</v>
      </c>
      <c r="H365" s="133"/>
      <c r="I365" s="123" t="str">
        <f t="shared" si="27"/>
        <v>'2050202</v>
      </c>
      <c r="J365" s="142">
        <f t="shared" si="28"/>
        <v>7</v>
      </c>
      <c r="K365" s="172">
        <f t="shared" si="29"/>
        <v>4</v>
      </c>
    </row>
    <row r="366" spans="1:11">
      <c r="A366" s="143">
        <v>2050203</v>
      </c>
      <c r="B366" s="144" t="s">
        <v>820</v>
      </c>
      <c r="C366" s="138">
        <v>1</v>
      </c>
      <c r="D366" s="137">
        <f t="shared" si="26"/>
        <v>1</v>
      </c>
      <c r="E366" s="145">
        <v>0</v>
      </c>
      <c r="F366" s="137">
        <f t="shared" si="26"/>
        <v>0</v>
      </c>
      <c r="G366" s="136">
        <f t="shared" si="25"/>
        <v>0</v>
      </c>
      <c r="H366" s="133"/>
      <c r="I366" s="123" t="str">
        <f t="shared" si="27"/>
        <v>'2050203</v>
      </c>
      <c r="J366" s="142">
        <f t="shared" si="28"/>
        <v>7</v>
      </c>
      <c r="K366" s="172">
        <f t="shared" si="29"/>
        <v>1</v>
      </c>
    </row>
    <row r="367" spans="1:11">
      <c r="A367" s="143">
        <v>2050204</v>
      </c>
      <c r="B367" s="144" t="s">
        <v>821</v>
      </c>
      <c r="C367" s="138">
        <v>1590</v>
      </c>
      <c r="D367" s="137">
        <f t="shared" si="26"/>
        <v>1590</v>
      </c>
      <c r="E367" s="145">
        <v>0</v>
      </c>
      <c r="F367" s="137">
        <f t="shared" si="26"/>
        <v>0</v>
      </c>
      <c r="G367" s="136">
        <f t="shared" si="25"/>
        <v>0</v>
      </c>
      <c r="H367" s="133"/>
      <c r="I367" s="123" t="str">
        <f t="shared" si="27"/>
        <v>'2050204</v>
      </c>
      <c r="J367" s="142">
        <f t="shared" si="28"/>
        <v>7</v>
      </c>
      <c r="K367" s="172">
        <f t="shared" si="29"/>
        <v>1590</v>
      </c>
    </row>
    <row r="368" spans="1:11" hidden="1">
      <c r="A368" s="143">
        <v>2050205</v>
      </c>
      <c r="B368" s="144" t="s">
        <v>822</v>
      </c>
      <c r="C368" s="138"/>
      <c r="D368" s="137">
        <f t="shared" si="26"/>
        <v>0</v>
      </c>
      <c r="E368" s="145">
        <v>0</v>
      </c>
      <c r="F368" s="137">
        <f t="shared" si="26"/>
        <v>0</v>
      </c>
      <c r="G368" s="136">
        <f t="shared" si="25"/>
        <v>0</v>
      </c>
      <c r="H368" s="133"/>
      <c r="I368" s="123" t="str">
        <f t="shared" si="27"/>
        <v>'2050205</v>
      </c>
      <c r="J368" s="142">
        <f t="shared" si="28"/>
        <v>7</v>
      </c>
      <c r="K368" s="172">
        <f t="shared" si="29"/>
        <v>0</v>
      </c>
    </row>
    <row r="369" spans="1:11" hidden="1">
      <c r="A369" s="143">
        <v>2050206</v>
      </c>
      <c r="B369" s="144" t="s">
        <v>823</v>
      </c>
      <c r="C369" s="138"/>
      <c r="D369" s="137">
        <f t="shared" si="26"/>
        <v>0</v>
      </c>
      <c r="E369" s="145">
        <v>0</v>
      </c>
      <c r="F369" s="137">
        <f t="shared" si="26"/>
        <v>0</v>
      </c>
      <c r="G369" s="136">
        <f t="shared" si="25"/>
        <v>0</v>
      </c>
      <c r="H369" s="133"/>
      <c r="I369" s="123" t="str">
        <f t="shared" si="27"/>
        <v>'2050206</v>
      </c>
      <c r="J369" s="142">
        <f t="shared" si="28"/>
        <v>7</v>
      </c>
      <c r="K369" s="172">
        <f t="shared" si="29"/>
        <v>0</v>
      </c>
    </row>
    <row r="370" spans="1:11" ht="14.45" customHeight="1">
      <c r="A370" s="143">
        <v>2050207</v>
      </c>
      <c r="B370" s="144" t="s">
        <v>824</v>
      </c>
      <c r="C370" s="138"/>
      <c r="D370" s="137">
        <f t="shared" si="26"/>
        <v>0</v>
      </c>
      <c r="E370" s="145">
        <v>1200</v>
      </c>
      <c r="F370" s="137">
        <f t="shared" si="26"/>
        <v>1200</v>
      </c>
      <c r="G370" s="136">
        <f t="shared" si="25"/>
        <v>0</v>
      </c>
      <c r="H370" s="133"/>
      <c r="I370" s="123" t="str">
        <f t="shared" si="27"/>
        <v>'2050207</v>
      </c>
      <c r="J370" s="142">
        <f t="shared" si="28"/>
        <v>7</v>
      </c>
      <c r="K370" s="172">
        <f t="shared" si="29"/>
        <v>1200</v>
      </c>
    </row>
    <row r="371" spans="1:11" ht="14.45" customHeight="1">
      <c r="A371" s="143">
        <v>2050299</v>
      </c>
      <c r="B371" s="144" t="s">
        <v>825</v>
      </c>
      <c r="C371" s="138">
        <v>898</v>
      </c>
      <c r="D371" s="137">
        <f t="shared" si="26"/>
        <v>898</v>
      </c>
      <c r="E371" s="145">
        <v>0</v>
      </c>
      <c r="F371" s="137">
        <f t="shared" si="26"/>
        <v>0</v>
      </c>
      <c r="G371" s="136">
        <f t="shared" si="25"/>
        <v>0</v>
      </c>
      <c r="H371" s="133"/>
      <c r="I371" s="123" t="str">
        <f t="shared" si="27"/>
        <v>'2050299</v>
      </c>
      <c r="J371" s="142">
        <f t="shared" si="28"/>
        <v>7</v>
      </c>
      <c r="K371" s="172">
        <f t="shared" si="29"/>
        <v>898</v>
      </c>
    </row>
    <row r="372" spans="1:11" hidden="1">
      <c r="A372" s="143">
        <v>20503</v>
      </c>
      <c r="B372" s="144" t="s">
        <v>826</v>
      </c>
      <c r="C372" s="138"/>
      <c r="D372" s="137">
        <f t="shared" si="26"/>
        <v>0</v>
      </c>
      <c r="E372" s="145">
        <v>0</v>
      </c>
      <c r="F372" s="137">
        <f t="shared" si="26"/>
        <v>0</v>
      </c>
      <c r="G372" s="136">
        <f t="shared" si="25"/>
        <v>0</v>
      </c>
      <c r="H372" s="133"/>
      <c r="I372" s="123" t="str">
        <f t="shared" si="27"/>
        <v>'20503</v>
      </c>
      <c r="J372" s="142">
        <f t="shared" si="28"/>
        <v>5</v>
      </c>
      <c r="K372" s="172">
        <f t="shared" si="29"/>
        <v>0</v>
      </c>
    </row>
    <row r="373" spans="1:11" hidden="1">
      <c r="A373" s="143">
        <v>2050301</v>
      </c>
      <c r="B373" s="144" t="s">
        <v>827</v>
      </c>
      <c r="C373" s="138"/>
      <c r="D373" s="137">
        <f t="shared" si="26"/>
        <v>0</v>
      </c>
      <c r="E373" s="145">
        <v>0</v>
      </c>
      <c r="F373" s="137">
        <f t="shared" si="26"/>
        <v>0</v>
      </c>
      <c r="G373" s="136">
        <f t="shared" si="25"/>
        <v>0</v>
      </c>
      <c r="H373" s="133"/>
      <c r="I373" s="123" t="str">
        <f t="shared" si="27"/>
        <v>'2050301</v>
      </c>
      <c r="J373" s="142">
        <f t="shared" si="28"/>
        <v>7</v>
      </c>
      <c r="K373" s="172">
        <f t="shared" si="29"/>
        <v>0</v>
      </c>
    </row>
    <row r="374" spans="1:11" hidden="1">
      <c r="A374" s="143">
        <v>2050302</v>
      </c>
      <c r="B374" s="144" t="s">
        <v>828</v>
      </c>
      <c r="C374" s="138"/>
      <c r="D374" s="137">
        <f t="shared" si="26"/>
        <v>0</v>
      </c>
      <c r="E374" s="145">
        <v>0</v>
      </c>
      <c r="F374" s="137">
        <f t="shared" si="26"/>
        <v>0</v>
      </c>
      <c r="G374" s="136">
        <f t="shared" si="25"/>
        <v>0</v>
      </c>
      <c r="H374" s="133"/>
      <c r="I374" s="123" t="str">
        <f t="shared" si="27"/>
        <v>'2050302</v>
      </c>
      <c r="J374" s="142">
        <f t="shared" si="28"/>
        <v>7</v>
      </c>
      <c r="K374" s="172">
        <f t="shared" si="29"/>
        <v>0</v>
      </c>
    </row>
    <row r="375" spans="1:11" hidden="1">
      <c r="A375" s="143">
        <v>2050303</v>
      </c>
      <c r="B375" s="144" t="s">
        <v>829</v>
      </c>
      <c r="C375" s="138"/>
      <c r="D375" s="137">
        <f t="shared" si="26"/>
        <v>0</v>
      </c>
      <c r="E375" s="145">
        <v>0</v>
      </c>
      <c r="F375" s="137">
        <f t="shared" si="26"/>
        <v>0</v>
      </c>
      <c r="G375" s="136">
        <f t="shared" si="25"/>
        <v>0</v>
      </c>
      <c r="H375" s="133"/>
      <c r="I375" s="123" t="str">
        <f t="shared" si="27"/>
        <v>'2050303</v>
      </c>
      <c r="J375" s="142">
        <f t="shared" si="28"/>
        <v>7</v>
      </c>
      <c r="K375" s="172">
        <f t="shared" si="29"/>
        <v>0</v>
      </c>
    </row>
    <row r="376" spans="1:11" hidden="1">
      <c r="A376" s="143">
        <v>2050305</v>
      </c>
      <c r="B376" s="144" t="s">
        <v>830</v>
      </c>
      <c r="C376" s="138"/>
      <c r="D376" s="137">
        <f t="shared" si="26"/>
        <v>0</v>
      </c>
      <c r="E376" s="145">
        <v>0</v>
      </c>
      <c r="F376" s="137">
        <f t="shared" si="26"/>
        <v>0</v>
      </c>
      <c r="G376" s="136">
        <f t="shared" si="25"/>
        <v>0</v>
      </c>
      <c r="H376" s="133"/>
      <c r="I376" s="123" t="str">
        <f t="shared" si="27"/>
        <v>'2050305</v>
      </c>
      <c r="J376" s="142">
        <f t="shared" si="28"/>
        <v>7</v>
      </c>
      <c r="K376" s="172">
        <f t="shared" si="29"/>
        <v>0</v>
      </c>
    </row>
    <row r="377" spans="1:11" hidden="1">
      <c r="A377" s="143">
        <v>2050399</v>
      </c>
      <c r="B377" s="144" t="s">
        <v>831</v>
      </c>
      <c r="C377" s="138"/>
      <c r="D377" s="137">
        <f t="shared" si="26"/>
        <v>0</v>
      </c>
      <c r="E377" s="145">
        <v>0</v>
      </c>
      <c r="F377" s="137">
        <f t="shared" si="26"/>
        <v>0</v>
      </c>
      <c r="G377" s="136">
        <f t="shared" si="25"/>
        <v>0</v>
      </c>
      <c r="H377" s="133"/>
      <c r="I377" s="123" t="str">
        <f t="shared" si="27"/>
        <v>'2050399</v>
      </c>
      <c r="J377" s="142">
        <f t="shared" si="28"/>
        <v>7</v>
      </c>
      <c r="K377" s="172">
        <f t="shared" si="29"/>
        <v>0</v>
      </c>
    </row>
    <row r="378" spans="1:11" hidden="1">
      <c r="A378" s="143">
        <v>20504</v>
      </c>
      <c r="B378" s="144" t="s">
        <v>832</v>
      </c>
      <c r="C378" s="138"/>
      <c r="D378" s="137">
        <f t="shared" si="26"/>
        <v>0</v>
      </c>
      <c r="E378" s="145">
        <v>0</v>
      </c>
      <c r="F378" s="137">
        <f t="shared" si="26"/>
        <v>0</v>
      </c>
      <c r="G378" s="136">
        <f t="shared" si="25"/>
        <v>0</v>
      </c>
      <c r="H378" s="133"/>
      <c r="I378" s="123" t="str">
        <f t="shared" si="27"/>
        <v>'20504</v>
      </c>
      <c r="J378" s="142">
        <f t="shared" si="28"/>
        <v>5</v>
      </c>
      <c r="K378" s="172">
        <f t="shared" si="29"/>
        <v>0</v>
      </c>
    </row>
    <row r="379" spans="1:11" hidden="1">
      <c r="A379" s="143">
        <v>2050401</v>
      </c>
      <c r="B379" s="144" t="s">
        <v>833</v>
      </c>
      <c r="C379" s="138"/>
      <c r="D379" s="137">
        <f t="shared" si="26"/>
        <v>0</v>
      </c>
      <c r="E379" s="145">
        <v>0</v>
      </c>
      <c r="F379" s="137">
        <f t="shared" si="26"/>
        <v>0</v>
      </c>
      <c r="G379" s="136">
        <f t="shared" si="25"/>
        <v>0</v>
      </c>
      <c r="H379" s="133"/>
      <c r="I379" s="123" t="str">
        <f t="shared" si="27"/>
        <v>'2050401</v>
      </c>
      <c r="J379" s="142">
        <f t="shared" si="28"/>
        <v>7</v>
      </c>
      <c r="K379" s="172">
        <f t="shared" si="29"/>
        <v>0</v>
      </c>
    </row>
    <row r="380" spans="1:11" hidden="1">
      <c r="A380" s="143">
        <v>2050402</v>
      </c>
      <c r="B380" s="144" t="s">
        <v>834</v>
      </c>
      <c r="C380" s="138"/>
      <c r="D380" s="137">
        <f t="shared" si="26"/>
        <v>0</v>
      </c>
      <c r="E380" s="145">
        <v>0</v>
      </c>
      <c r="F380" s="137">
        <f t="shared" si="26"/>
        <v>0</v>
      </c>
      <c r="G380" s="136">
        <f t="shared" si="25"/>
        <v>0</v>
      </c>
      <c r="H380" s="133"/>
      <c r="I380" s="123" t="str">
        <f t="shared" si="27"/>
        <v>'2050402</v>
      </c>
      <c r="J380" s="142">
        <f t="shared" si="28"/>
        <v>7</v>
      </c>
      <c r="K380" s="172">
        <f t="shared" si="29"/>
        <v>0</v>
      </c>
    </row>
    <row r="381" spans="1:11" hidden="1">
      <c r="A381" s="143">
        <v>2050403</v>
      </c>
      <c r="B381" s="144" t="s">
        <v>835</v>
      </c>
      <c r="C381" s="138"/>
      <c r="D381" s="137">
        <f t="shared" si="26"/>
        <v>0</v>
      </c>
      <c r="E381" s="145">
        <v>0</v>
      </c>
      <c r="F381" s="137">
        <f t="shared" si="26"/>
        <v>0</v>
      </c>
      <c r="G381" s="136">
        <f t="shared" si="25"/>
        <v>0</v>
      </c>
      <c r="H381" s="133"/>
      <c r="I381" s="123" t="str">
        <f t="shared" si="27"/>
        <v>'2050403</v>
      </c>
      <c r="J381" s="142">
        <f t="shared" si="28"/>
        <v>7</v>
      </c>
      <c r="K381" s="172">
        <f t="shared" si="29"/>
        <v>0</v>
      </c>
    </row>
    <row r="382" spans="1:11" hidden="1">
      <c r="A382" s="143">
        <v>2050404</v>
      </c>
      <c r="B382" s="144" t="s">
        <v>836</v>
      </c>
      <c r="C382" s="138"/>
      <c r="D382" s="137">
        <f t="shared" si="26"/>
        <v>0</v>
      </c>
      <c r="E382" s="145">
        <v>0</v>
      </c>
      <c r="F382" s="137">
        <f t="shared" si="26"/>
        <v>0</v>
      </c>
      <c r="G382" s="136">
        <f t="shared" si="25"/>
        <v>0</v>
      </c>
      <c r="H382" s="133"/>
      <c r="I382" s="123" t="str">
        <f t="shared" si="27"/>
        <v>'2050404</v>
      </c>
      <c r="J382" s="142">
        <f t="shared" si="28"/>
        <v>7</v>
      </c>
      <c r="K382" s="172">
        <f t="shared" si="29"/>
        <v>0</v>
      </c>
    </row>
    <row r="383" spans="1:11" hidden="1">
      <c r="A383" s="143">
        <v>2050499</v>
      </c>
      <c r="B383" s="144" t="s">
        <v>837</v>
      </c>
      <c r="C383" s="138"/>
      <c r="D383" s="137">
        <f t="shared" si="26"/>
        <v>0</v>
      </c>
      <c r="E383" s="145">
        <v>0</v>
      </c>
      <c r="F383" s="137">
        <f t="shared" si="26"/>
        <v>0</v>
      </c>
      <c r="G383" s="136">
        <f t="shared" si="25"/>
        <v>0</v>
      </c>
      <c r="H383" s="133"/>
      <c r="I383" s="123" t="str">
        <f t="shared" si="27"/>
        <v>'2050499</v>
      </c>
      <c r="J383" s="142">
        <f t="shared" si="28"/>
        <v>7</v>
      </c>
      <c r="K383" s="172">
        <f t="shared" si="29"/>
        <v>0</v>
      </c>
    </row>
    <row r="384" spans="1:11" hidden="1">
      <c r="A384" s="143">
        <v>20505</v>
      </c>
      <c r="B384" s="144" t="s">
        <v>838</v>
      </c>
      <c r="C384" s="138"/>
      <c r="D384" s="137">
        <f t="shared" si="26"/>
        <v>0</v>
      </c>
      <c r="E384" s="145">
        <v>0</v>
      </c>
      <c r="F384" s="137">
        <f t="shared" si="26"/>
        <v>0</v>
      </c>
      <c r="G384" s="136">
        <f t="shared" si="25"/>
        <v>0</v>
      </c>
      <c r="H384" s="133"/>
      <c r="I384" s="123" t="str">
        <f t="shared" si="27"/>
        <v>'20505</v>
      </c>
      <c r="J384" s="142">
        <f t="shared" si="28"/>
        <v>5</v>
      </c>
      <c r="K384" s="172">
        <f t="shared" si="29"/>
        <v>0</v>
      </c>
    </row>
    <row r="385" spans="1:11" hidden="1">
      <c r="A385" s="143">
        <v>2050501</v>
      </c>
      <c r="B385" s="144" t="s">
        <v>839</v>
      </c>
      <c r="C385" s="138"/>
      <c r="D385" s="137">
        <f t="shared" si="26"/>
        <v>0</v>
      </c>
      <c r="E385" s="145">
        <v>0</v>
      </c>
      <c r="F385" s="137">
        <f t="shared" si="26"/>
        <v>0</v>
      </c>
      <c r="G385" s="136">
        <f t="shared" si="25"/>
        <v>0</v>
      </c>
      <c r="H385" s="133"/>
      <c r="I385" s="123" t="str">
        <f t="shared" si="27"/>
        <v>'2050501</v>
      </c>
      <c r="J385" s="142">
        <f t="shared" si="28"/>
        <v>7</v>
      </c>
      <c r="K385" s="172">
        <f t="shared" si="29"/>
        <v>0</v>
      </c>
    </row>
    <row r="386" spans="1:11" hidden="1">
      <c r="A386" s="143">
        <v>2050502</v>
      </c>
      <c r="B386" s="144" t="s">
        <v>840</v>
      </c>
      <c r="C386" s="138"/>
      <c r="D386" s="137">
        <f t="shared" si="26"/>
        <v>0</v>
      </c>
      <c r="E386" s="145">
        <v>0</v>
      </c>
      <c r="F386" s="137">
        <f t="shared" si="26"/>
        <v>0</v>
      </c>
      <c r="G386" s="136">
        <f t="shared" si="25"/>
        <v>0</v>
      </c>
      <c r="H386" s="133"/>
      <c r="I386" s="123" t="str">
        <f t="shared" si="27"/>
        <v>'2050502</v>
      </c>
      <c r="J386" s="142">
        <f t="shared" si="28"/>
        <v>7</v>
      </c>
      <c r="K386" s="172">
        <f t="shared" si="29"/>
        <v>0</v>
      </c>
    </row>
    <row r="387" spans="1:11" hidden="1">
      <c r="A387" s="143">
        <v>2050599</v>
      </c>
      <c r="B387" s="144" t="s">
        <v>841</v>
      </c>
      <c r="C387" s="138"/>
      <c r="D387" s="137">
        <f t="shared" si="26"/>
        <v>0</v>
      </c>
      <c r="E387" s="145">
        <v>0</v>
      </c>
      <c r="F387" s="137">
        <f t="shared" si="26"/>
        <v>0</v>
      </c>
      <c r="G387" s="136">
        <f t="shared" si="25"/>
        <v>0</v>
      </c>
      <c r="H387" s="133"/>
      <c r="I387" s="123" t="str">
        <f t="shared" si="27"/>
        <v>'2050599</v>
      </c>
      <c r="J387" s="142">
        <f t="shared" si="28"/>
        <v>7</v>
      </c>
      <c r="K387" s="172">
        <f t="shared" si="29"/>
        <v>0</v>
      </c>
    </row>
    <row r="388" spans="1:11" hidden="1">
      <c r="A388" s="143">
        <v>20506</v>
      </c>
      <c r="B388" s="144" t="s">
        <v>842</v>
      </c>
      <c r="C388" s="138"/>
      <c r="D388" s="137">
        <f t="shared" si="26"/>
        <v>0</v>
      </c>
      <c r="E388" s="145">
        <v>0</v>
      </c>
      <c r="F388" s="137">
        <f t="shared" si="26"/>
        <v>0</v>
      </c>
      <c r="G388" s="136">
        <f t="shared" si="25"/>
        <v>0</v>
      </c>
      <c r="H388" s="133"/>
      <c r="I388" s="123" t="str">
        <f t="shared" si="27"/>
        <v>'20506</v>
      </c>
      <c r="J388" s="142">
        <f t="shared" si="28"/>
        <v>5</v>
      </c>
      <c r="K388" s="172">
        <f t="shared" si="29"/>
        <v>0</v>
      </c>
    </row>
    <row r="389" spans="1:11" hidden="1">
      <c r="A389" s="143">
        <v>2050601</v>
      </c>
      <c r="B389" s="144" t="s">
        <v>843</v>
      </c>
      <c r="C389" s="138"/>
      <c r="D389" s="137">
        <f t="shared" si="26"/>
        <v>0</v>
      </c>
      <c r="E389" s="145">
        <v>0</v>
      </c>
      <c r="F389" s="137">
        <f t="shared" si="26"/>
        <v>0</v>
      </c>
      <c r="G389" s="136">
        <f t="shared" si="25"/>
        <v>0</v>
      </c>
      <c r="H389" s="133"/>
      <c r="I389" s="123" t="str">
        <f t="shared" si="27"/>
        <v>'2050601</v>
      </c>
      <c r="J389" s="142">
        <f t="shared" si="28"/>
        <v>7</v>
      </c>
      <c r="K389" s="172">
        <f t="shared" si="29"/>
        <v>0</v>
      </c>
    </row>
    <row r="390" spans="1:11" hidden="1">
      <c r="A390" s="143">
        <v>2050602</v>
      </c>
      <c r="B390" s="144" t="s">
        <v>844</v>
      </c>
      <c r="C390" s="138"/>
      <c r="D390" s="137">
        <f t="shared" si="26"/>
        <v>0</v>
      </c>
      <c r="E390" s="145">
        <v>0</v>
      </c>
      <c r="F390" s="137">
        <f t="shared" si="26"/>
        <v>0</v>
      </c>
      <c r="G390" s="136">
        <f t="shared" ref="G390:G453" si="30">IF(ISERROR(F390/D390),,F390/D390)</f>
        <v>0</v>
      </c>
      <c r="H390" s="133"/>
      <c r="I390" s="123" t="str">
        <f t="shared" si="27"/>
        <v>'2050602</v>
      </c>
      <c r="J390" s="142">
        <f t="shared" si="28"/>
        <v>7</v>
      </c>
      <c r="K390" s="172">
        <f t="shared" si="29"/>
        <v>0</v>
      </c>
    </row>
    <row r="391" spans="1:11" hidden="1">
      <c r="A391" s="143">
        <v>2050699</v>
      </c>
      <c r="B391" s="144" t="s">
        <v>845</v>
      </c>
      <c r="C391" s="138"/>
      <c r="D391" s="137">
        <f t="shared" ref="D391:F454" si="31">IF(COUNTIF($I:$I,$I391&amp;"*")=1,C391,IF($J391=3,SUMIFS(C:C,$I:$I,$I391&amp;"*",$J:$J,5),IF($J391=5,SUMIFS(C:C,$I:$I,$I391&amp;"*",$J:$J,7),C391)))</f>
        <v>0</v>
      </c>
      <c r="E391" s="145">
        <v>0</v>
      </c>
      <c r="F391" s="137">
        <f t="shared" si="31"/>
        <v>0</v>
      </c>
      <c r="G391" s="136">
        <f t="shared" si="30"/>
        <v>0</v>
      </c>
      <c r="H391" s="133"/>
      <c r="I391" s="123" t="str">
        <f t="shared" ref="I391:I454" si="32">IF(LEN(A391)=3,"'"&amp;A391,IF(LEN(A391)=5,"'"&amp;A391,"'"&amp;A391))</f>
        <v>'2050699</v>
      </c>
      <c r="J391" s="142">
        <f t="shared" ref="J391:J454" si="33">LEN(A391)</f>
        <v>7</v>
      </c>
      <c r="K391" s="172">
        <f t="shared" ref="K391:K454" si="34">D391+F391</f>
        <v>0</v>
      </c>
    </row>
    <row r="392" spans="1:11" hidden="1">
      <c r="A392" s="143">
        <v>20507</v>
      </c>
      <c r="B392" s="144" t="s">
        <v>846</v>
      </c>
      <c r="C392" s="138"/>
      <c r="D392" s="137">
        <f t="shared" si="31"/>
        <v>0</v>
      </c>
      <c r="E392" s="145">
        <v>0</v>
      </c>
      <c r="F392" s="137">
        <f t="shared" si="31"/>
        <v>0</v>
      </c>
      <c r="G392" s="136">
        <f t="shared" si="30"/>
        <v>0</v>
      </c>
      <c r="H392" s="133"/>
      <c r="I392" s="123" t="str">
        <f t="shared" si="32"/>
        <v>'20507</v>
      </c>
      <c r="J392" s="142">
        <f t="shared" si="33"/>
        <v>5</v>
      </c>
      <c r="K392" s="172">
        <f t="shared" si="34"/>
        <v>0</v>
      </c>
    </row>
    <row r="393" spans="1:11" hidden="1">
      <c r="A393" s="143">
        <v>2050701</v>
      </c>
      <c r="B393" s="144" t="s">
        <v>847</v>
      </c>
      <c r="C393" s="138"/>
      <c r="D393" s="137">
        <f t="shared" si="31"/>
        <v>0</v>
      </c>
      <c r="E393" s="145">
        <v>0</v>
      </c>
      <c r="F393" s="137">
        <f t="shared" si="31"/>
        <v>0</v>
      </c>
      <c r="G393" s="136">
        <f t="shared" si="30"/>
        <v>0</v>
      </c>
      <c r="H393" s="133"/>
      <c r="I393" s="123" t="str">
        <f t="shared" si="32"/>
        <v>'2050701</v>
      </c>
      <c r="J393" s="142">
        <f t="shared" si="33"/>
        <v>7</v>
      </c>
      <c r="K393" s="172">
        <f t="shared" si="34"/>
        <v>0</v>
      </c>
    </row>
    <row r="394" spans="1:11" hidden="1">
      <c r="A394" s="143">
        <v>2050702</v>
      </c>
      <c r="B394" s="144" t="s">
        <v>848</v>
      </c>
      <c r="C394" s="138"/>
      <c r="D394" s="137">
        <f t="shared" si="31"/>
        <v>0</v>
      </c>
      <c r="E394" s="145">
        <v>0</v>
      </c>
      <c r="F394" s="137">
        <f t="shared" si="31"/>
        <v>0</v>
      </c>
      <c r="G394" s="136">
        <f t="shared" si="30"/>
        <v>0</v>
      </c>
      <c r="H394" s="133"/>
      <c r="I394" s="123" t="str">
        <f t="shared" si="32"/>
        <v>'2050702</v>
      </c>
      <c r="J394" s="142">
        <f t="shared" si="33"/>
        <v>7</v>
      </c>
      <c r="K394" s="172">
        <f t="shared" si="34"/>
        <v>0</v>
      </c>
    </row>
    <row r="395" spans="1:11" hidden="1">
      <c r="A395" s="143">
        <v>2050799</v>
      </c>
      <c r="B395" s="144" t="s">
        <v>849</v>
      </c>
      <c r="C395" s="138"/>
      <c r="D395" s="137">
        <f t="shared" si="31"/>
        <v>0</v>
      </c>
      <c r="E395" s="145">
        <v>0</v>
      </c>
      <c r="F395" s="137">
        <f t="shared" si="31"/>
        <v>0</v>
      </c>
      <c r="G395" s="136">
        <f t="shared" si="30"/>
        <v>0</v>
      </c>
      <c r="H395" s="133"/>
      <c r="I395" s="123" t="str">
        <f t="shared" si="32"/>
        <v>'2050799</v>
      </c>
      <c r="J395" s="142">
        <f t="shared" si="33"/>
        <v>7</v>
      </c>
      <c r="K395" s="172">
        <f t="shared" si="34"/>
        <v>0</v>
      </c>
    </row>
    <row r="396" spans="1:11" hidden="1">
      <c r="A396" s="143">
        <v>20508</v>
      </c>
      <c r="B396" s="144" t="s">
        <v>850</v>
      </c>
      <c r="C396" s="138"/>
      <c r="D396" s="137">
        <f t="shared" si="31"/>
        <v>0</v>
      </c>
      <c r="E396" s="145">
        <v>0</v>
      </c>
      <c r="F396" s="137">
        <f t="shared" si="31"/>
        <v>0</v>
      </c>
      <c r="G396" s="136">
        <f t="shared" si="30"/>
        <v>0</v>
      </c>
      <c r="H396" s="133"/>
      <c r="I396" s="123" t="str">
        <f t="shared" si="32"/>
        <v>'20508</v>
      </c>
      <c r="J396" s="142">
        <f t="shared" si="33"/>
        <v>5</v>
      </c>
      <c r="K396" s="172">
        <f t="shared" si="34"/>
        <v>0</v>
      </c>
    </row>
    <row r="397" spans="1:11" hidden="1">
      <c r="A397" s="143">
        <v>2050801</v>
      </c>
      <c r="B397" s="144" t="s">
        <v>851</v>
      </c>
      <c r="C397" s="138"/>
      <c r="D397" s="137">
        <f t="shared" si="31"/>
        <v>0</v>
      </c>
      <c r="E397" s="145">
        <v>0</v>
      </c>
      <c r="F397" s="137">
        <f t="shared" si="31"/>
        <v>0</v>
      </c>
      <c r="G397" s="136">
        <f t="shared" si="30"/>
        <v>0</v>
      </c>
      <c r="H397" s="133"/>
      <c r="I397" s="123" t="str">
        <f t="shared" si="32"/>
        <v>'2050801</v>
      </c>
      <c r="J397" s="142">
        <f t="shared" si="33"/>
        <v>7</v>
      </c>
      <c r="K397" s="172">
        <f t="shared" si="34"/>
        <v>0</v>
      </c>
    </row>
    <row r="398" spans="1:11" hidden="1">
      <c r="A398" s="143">
        <v>2050802</v>
      </c>
      <c r="B398" s="144" t="s">
        <v>852</v>
      </c>
      <c r="C398" s="138"/>
      <c r="D398" s="137">
        <f t="shared" si="31"/>
        <v>0</v>
      </c>
      <c r="E398" s="145">
        <v>0</v>
      </c>
      <c r="F398" s="137">
        <f t="shared" si="31"/>
        <v>0</v>
      </c>
      <c r="G398" s="136">
        <f t="shared" si="30"/>
        <v>0</v>
      </c>
      <c r="H398" s="133"/>
      <c r="I398" s="123" t="str">
        <f t="shared" si="32"/>
        <v>'2050802</v>
      </c>
      <c r="J398" s="142">
        <f t="shared" si="33"/>
        <v>7</v>
      </c>
      <c r="K398" s="172">
        <f t="shared" si="34"/>
        <v>0</v>
      </c>
    </row>
    <row r="399" spans="1:11" hidden="1">
      <c r="A399" s="143">
        <v>2050803</v>
      </c>
      <c r="B399" s="144" t="s">
        <v>853</v>
      </c>
      <c r="C399" s="138"/>
      <c r="D399" s="137">
        <f t="shared" si="31"/>
        <v>0</v>
      </c>
      <c r="E399" s="145">
        <v>0</v>
      </c>
      <c r="F399" s="137">
        <f t="shared" si="31"/>
        <v>0</v>
      </c>
      <c r="G399" s="136">
        <f t="shared" si="30"/>
        <v>0</v>
      </c>
      <c r="H399" s="133"/>
      <c r="I399" s="123" t="str">
        <f t="shared" si="32"/>
        <v>'2050803</v>
      </c>
      <c r="J399" s="142">
        <f t="shared" si="33"/>
        <v>7</v>
      </c>
      <c r="K399" s="172">
        <f t="shared" si="34"/>
        <v>0</v>
      </c>
    </row>
    <row r="400" spans="1:11" hidden="1">
      <c r="A400" s="143">
        <v>2050804</v>
      </c>
      <c r="B400" s="144" t="s">
        <v>854</v>
      </c>
      <c r="C400" s="138"/>
      <c r="D400" s="137">
        <f t="shared" si="31"/>
        <v>0</v>
      </c>
      <c r="E400" s="145">
        <v>0</v>
      </c>
      <c r="F400" s="137">
        <f t="shared" si="31"/>
        <v>0</v>
      </c>
      <c r="G400" s="136">
        <f t="shared" si="30"/>
        <v>0</v>
      </c>
      <c r="H400" s="133"/>
      <c r="I400" s="123" t="str">
        <f t="shared" si="32"/>
        <v>'2050804</v>
      </c>
      <c r="J400" s="142">
        <f t="shared" si="33"/>
        <v>7</v>
      </c>
      <c r="K400" s="172">
        <f t="shared" si="34"/>
        <v>0</v>
      </c>
    </row>
    <row r="401" spans="1:11" hidden="1">
      <c r="A401" s="143">
        <v>2050899</v>
      </c>
      <c r="B401" s="144" t="s">
        <v>855</v>
      </c>
      <c r="C401" s="138"/>
      <c r="D401" s="137">
        <f t="shared" si="31"/>
        <v>0</v>
      </c>
      <c r="E401" s="145">
        <v>0</v>
      </c>
      <c r="F401" s="137">
        <f t="shared" si="31"/>
        <v>0</v>
      </c>
      <c r="G401" s="136">
        <f t="shared" si="30"/>
        <v>0</v>
      </c>
      <c r="H401" s="133"/>
      <c r="I401" s="123" t="str">
        <f t="shared" si="32"/>
        <v>'2050899</v>
      </c>
      <c r="J401" s="142">
        <f t="shared" si="33"/>
        <v>7</v>
      </c>
      <c r="K401" s="172">
        <f t="shared" si="34"/>
        <v>0</v>
      </c>
    </row>
    <row r="402" spans="1:11" ht="14.45" customHeight="1">
      <c r="A402" s="143">
        <v>20509</v>
      </c>
      <c r="B402" s="144" t="s">
        <v>856</v>
      </c>
      <c r="C402" s="138">
        <v>220</v>
      </c>
      <c r="D402" s="137">
        <f t="shared" si="31"/>
        <v>220</v>
      </c>
      <c r="E402" s="145">
        <v>0</v>
      </c>
      <c r="F402" s="137">
        <f t="shared" si="31"/>
        <v>0</v>
      </c>
      <c r="G402" s="136">
        <f t="shared" si="30"/>
        <v>0</v>
      </c>
      <c r="H402" s="133"/>
      <c r="I402" s="123" t="str">
        <f t="shared" si="32"/>
        <v>'20509</v>
      </c>
      <c r="J402" s="142">
        <f t="shared" si="33"/>
        <v>5</v>
      </c>
      <c r="K402" s="172">
        <f t="shared" si="34"/>
        <v>220</v>
      </c>
    </row>
    <row r="403" spans="1:11" hidden="1">
      <c r="A403" s="143">
        <v>2050901</v>
      </c>
      <c r="B403" s="144" t="s">
        <v>857</v>
      </c>
      <c r="C403" s="138"/>
      <c r="D403" s="137">
        <f t="shared" si="31"/>
        <v>0</v>
      </c>
      <c r="E403" s="145">
        <v>0</v>
      </c>
      <c r="F403" s="137">
        <f t="shared" si="31"/>
        <v>0</v>
      </c>
      <c r="G403" s="136">
        <f t="shared" si="30"/>
        <v>0</v>
      </c>
      <c r="H403" s="133"/>
      <c r="I403" s="123" t="str">
        <f t="shared" si="32"/>
        <v>'2050901</v>
      </c>
      <c r="J403" s="142">
        <f t="shared" si="33"/>
        <v>7</v>
      </c>
      <c r="K403" s="172">
        <f t="shared" si="34"/>
        <v>0</v>
      </c>
    </row>
    <row r="404" spans="1:11" hidden="1">
      <c r="A404" s="143">
        <v>2050902</v>
      </c>
      <c r="B404" s="144" t="s">
        <v>858</v>
      </c>
      <c r="C404" s="138"/>
      <c r="D404" s="137">
        <f t="shared" si="31"/>
        <v>0</v>
      </c>
      <c r="E404" s="145">
        <v>0</v>
      </c>
      <c r="F404" s="137">
        <f t="shared" si="31"/>
        <v>0</v>
      </c>
      <c r="G404" s="136">
        <f t="shared" si="30"/>
        <v>0</v>
      </c>
      <c r="H404" s="133"/>
      <c r="I404" s="123" t="str">
        <f t="shared" si="32"/>
        <v>'2050902</v>
      </c>
      <c r="J404" s="142">
        <f t="shared" si="33"/>
        <v>7</v>
      </c>
      <c r="K404" s="172">
        <f t="shared" si="34"/>
        <v>0</v>
      </c>
    </row>
    <row r="405" spans="1:11" hidden="1">
      <c r="A405" s="143">
        <v>2050903</v>
      </c>
      <c r="B405" s="144" t="s">
        <v>859</v>
      </c>
      <c r="C405" s="138"/>
      <c r="D405" s="137">
        <f t="shared" si="31"/>
        <v>0</v>
      </c>
      <c r="E405" s="145">
        <v>0</v>
      </c>
      <c r="F405" s="137">
        <f t="shared" si="31"/>
        <v>0</v>
      </c>
      <c r="G405" s="136">
        <f t="shared" si="30"/>
        <v>0</v>
      </c>
      <c r="H405" s="133"/>
      <c r="I405" s="123" t="str">
        <f t="shared" si="32"/>
        <v>'2050903</v>
      </c>
      <c r="J405" s="142">
        <f t="shared" si="33"/>
        <v>7</v>
      </c>
      <c r="K405" s="172">
        <f t="shared" si="34"/>
        <v>0</v>
      </c>
    </row>
    <row r="406" spans="1:11" hidden="1">
      <c r="A406" s="143">
        <v>2050904</v>
      </c>
      <c r="B406" s="144" t="s">
        <v>860</v>
      </c>
      <c r="C406" s="138"/>
      <c r="D406" s="137">
        <f t="shared" si="31"/>
        <v>0</v>
      </c>
      <c r="E406" s="145">
        <v>0</v>
      </c>
      <c r="F406" s="137">
        <f t="shared" si="31"/>
        <v>0</v>
      </c>
      <c r="G406" s="136">
        <f t="shared" si="30"/>
        <v>0</v>
      </c>
      <c r="H406" s="133"/>
      <c r="I406" s="123" t="str">
        <f t="shared" si="32"/>
        <v>'2050904</v>
      </c>
      <c r="J406" s="142">
        <f t="shared" si="33"/>
        <v>7</v>
      </c>
      <c r="K406" s="172">
        <f t="shared" si="34"/>
        <v>0</v>
      </c>
    </row>
    <row r="407" spans="1:11" hidden="1">
      <c r="A407" s="143">
        <v>2050905</v>
      </c>
      <c r="B407" s="144" t="s">
        <v>861</v>
      </c>
      <c r="C407" s="138"/>
      <c r="D407" s="137">
        <f t="shared" si="31"/>
        <v>0</v>
      </c>
      <c r="E407" s="145">
        <v>0</v>
      </c>
      <c r="F407" s="137">
        <f t="shared" si="31"/>
        <v>0</v>
      </c>
      <c r="G407" s="136">
        <f t="shared" si="30"/>
        <v>0</v>
      </c>
      <c r="H407" s="133"/>
      <c r="I407" s="123" t="str">
        <f t="shared" si="32"/>
        <v>'2050905</v>
      </c>
      <c r="J407" s="142">
        <f t="shared" si="33"/>
        <v>7</v>
      </c>
      <c r="K407" s="172">
        <f t="shared" si="34"/>
        <v>0</v>
      </c>
    </row>
    <row r="408" spans="1:11" ht="14.45" customHeight="1">
      <c r="A408" s="143">
        <v>2050999</v>
      </c>
      <c r="B408" s="144" t="s">
        <v>862</v>
      </c>
      <c r="C408" s="138">
        <v>220</v>
      </c>
      <c r="D408" s="137">
        <f t="shared" si="31"/>
        <v>220</v>
      </c>
      <c r="E408" s="145">
        <v>0</v>
      </c>
      <c r="F408" s="137">
        <f t="shared" si="31"/>
        <v>0</v>
      </c>
      <c r="G408" s="136">
        <f t="shared" si="30"/>
        <v>0</v>
      </c>
      <c r="H408" s="133"/>
      <c r="I408" s="123" t="str">
        <f t="shared" si="32"/>
        <v>'2050999</v>
      </c>
      <c r="J408" s="142">
        <f t="shared" si="33"/>
        <v>7</v>
      </c>
      <c r="K408" s="172">
        <f t="shared" si="34"/>
        <v>220</v>
      </c>
    </row>
    <row r="409" spans="1:11" hidden="1">
      <c r="A409" s="143">
        <v>20599</v>
      </c>
      <c r="B409" s="144" t="s">
        <v>359</v>
      </c>
      <c r="C409" s="138"/>
      <c r="D409" s="137">
        <f t="shared" si="31"/>
        <v>0</v>
      </c>
      <c r="E409" s="145">
        <v>0</v>
      </c>
      <c r="F409" s="137">
        <f t="shared" si="31"/>
        <v>0</v>
      </c>
      <c r="G409" s="136">
        <f t="shared" si="30"/>
        <v>0</v>
      </c>
      <c r="H409" s="133"/>
      <c r="I409" s="123" t="str">
        <f t="shared" si="32"/>
        <v>'20599</v>
      </c>
      <c r="J409" s="142">
        <f t="shared" si="33"/>
        <v>5</v>
      </c>
      <c r="K409" s="172">
        <f t="shared" si="34"/>
        <v>0</v>
      </c>
    </row>
    <row r="410" spans="1:11">
      <c r="A410" s="143">
        <v>206</v>
      </c>
      <c r="B410" s="144" t="s">
        <v>863</v>
      </c>
      <c r="C410" s="138">
        <v>30</v>
      </c>
      <c r="D410" s="137">
        <f t="shared" si="31"/>
        <v>30</v>
      </c>
      <c r="E410" s="145">
        <v>0</v>
      </c>
      <c r="F410" s="137">
        <f t="shared" si="31"/>
        <v>0</v>
      </c>
      <c r="G410" s="136">
        <f t="shared" si="30"/>
        <v>0</v>
      </c>
      <c r="H410" s="133"/>
      <c r="I410" s="123" t="str">
        <f t="shared" si="32"/>
        <v>'206</v>
      </c>
      <c r="J410" s="142">
        <f t="shared" si="33"/>
        <v>3</v>
      </c>
      <c r="K410" s="172">
        <f t="shared" si="34"/>
        <v>30</v>
      </c>
    </row>
    <row r="411" spans="1:11" hidden="1">
      <c r="A411" s="143">
        <v>20601</v>
      </c>
      <c r="B411" s="144" t="s">
        <v>864</v>
      </c>
      <c r="C411" s="138"/>
      <c r="D411" s="137">
        <f t="shared" si="31"/>
        <v>0</v>
      </c>
      <c r="E411" s="145">
        <v>0</v>
      </c>
      <c r="F411" s="137">
        <f t="shared" si="31"/>
        <v>0</v>
      </c>
      <c r="G411" s="136">
        <f t="shared" si="30"/>
        <v>0</v>
      </c>
      <c r="H411" s="133"/>
      <c r="I411" s="123" t="str">
        <f t="shared" si="32"/>
        <v>'20601</v>
      </c>
      <c r="J411" s="142">
        <f t="shared" si="33"/>
        <v>5</v>
      </c>
      <c r="K411" s="172">
        <f t="shared" si="34"/>
        <v>0</v>
      </c>
    </row>
    <row r="412" spans="1:11" hidden="1">
      <c r="A412" s="143">
        <v>2060101</v>
      </c>
      <c r="B412" s="144" t="s">
        <v>612</v>
      </c>
      <c r="C412" s="138"/>
      <c r="D412" s="137">
        <f t="shared" si="31"/>
        <v>0</v>
      </c>
      <c r="E412" s="145">
        <v>0</v>
      </c>
      <c r="F412" s="137">
        <f t="shared" si="31"/>
        <v>0</v>
      </c>
      <c r="G412" s="136">
        <f t="shared" si="30"/>
        <v>0</v>
      </c>
      <c r="H412" s="133"/>
      <c r="I412" s="123" t="str">
        <f t="shared" si="32"/>
        <v>'2060101</v>
      </c>
      <c r="J412" s="142">
        <f t="shared" si="33"/>
        <v>7</v>
      </c>
      <c r="K412" s="172">
        <f t="shared" si="34"/>
        <v>0</v>
      </c>
    </row>
    <row r="413" spans="1:11" hidden="1">
      <c r="A413" s="143">
        <v>2060102</v>
      </c>
      <c r="B413" s="144" t="s">
        <v>613</v>
      </c>
      <c r="C413" s="138"/>
      <c r="D413" s="137">
        <f t="shared" si="31"/>
        <v>0</v>
      </c>
      <c r="E413" s="145">
        <v>0</v>
      </c>
      <c r="F413" s="137">
        <f t="shared" si="31"/>
        <v>0</v>
      </c>
      <c r="G413" s="136">
        <f t="shared" si="30"/>
        <v>0</v>
      </c>
      <c r="H413" s="133"/>
      <c r="I413" s="123" t="str">
        <f t="shared" si="32"/>
        <v>'2060102</v>
      </c>
      <c r="J413" s="142">
        <f t="shared" si="33"/>
        <v>7</v>
      </c>
      <c r="K413" s="172">
        <f t="shared" si="34"/>
        <v>0</v>
      </c>
    </row>
    <row r="414" spans="1:11" hidden="1">
      <c r="A414" s="143">
        <v>2060103</v>
      </c>
      <c r="B414" s="144" t="s">
        <v>614</v>
      </c>
      <c r="C414" s="138"/>
      <c r="D414" s="137">
        <f t="shared" si="31"/>
        <v>0</v>
      </c>
      <c r="E414" s="145">
        <v>0</v>
      </c>
      <c r="F414" s="137">
        <f t="shared" si="31"/>
        <v>0</v>
      </c>
      <c r="G414" s="136">
        <f t="shared" si="30"/>
        <v>0</v>
      </c>
      <c r="H414" s="133"/>
      <c r="I414" s="123" t="str">
        <f t="shared" si="32"/>
        <v>'2060103</v>
      </c>
      <c r="J414" s="142">
        <f t="shared" si="33"/>
        <v>7</v>
      </c>
      <c r="K414" s="172">
        <f t="shared" si="34"/>
        <v>0</v>
      </c>
    </row>
    <row r="415" spans="1:11" hidden="1">
      <c r="A415" s="143">
        <v>2060199</v>
      </c>
      <c r="B415" s="144" t="s">
        <v>865</v>
      </c>
      <c r="C415" s="138"/>
      <c r="D415" s="137">
        <f t="shared" si="31"/>
        <v>0</v>
      </c>
      <c r="E415" s="145">
        <v>0</v>
      </c>
      <c r="F415" s="137">
        <f t="shared" si="31"/>
        <v>0</v>
      </c>
      <c r="G415" s="136">
        <f t="shared" si="30"/>
        <v>0</v>
      </c>
      <c r="H415" s="133"/>
      <c r="I415" s="123" t="str">
        <f t="shared" si="32"/>
        <v>'2060199</v>
      </c>
      <c r="J415" s="142">
        <f t="shared" si="33"/>
        <v>7</v>
      </c>
      <c r="K415" s="172">
        <f t="shared" si="34"/>
        <v>0</v>
      </c>
    </row>
    <row r="416" spans="1:11" hidden="1">
      <c r="A416" s="143">
        <v>20602</v>
      </c>
      <c r="B416" s="144" t="s">
        <v>866</v>
      </c>
      <c r="C416" s="138"/>
      <c r="D416" s="137">
        <f t="shared" si="31"/>
        <v>0</v>
      </c>
      <c r="E416" s="145">
        <v>0</v>
      </c>
      <c r="F416" s="137">
        <f t="shared" si="31"/>
        <v>0</v>
      </c>
      <c r="G416" s="136">
        <f t="shared" si="30"/>
        <v>0</v>
      </c>
      <c r="H416" s="133"/>
      <c r="I416" s="123" t="str">
        <f t="shared" si="32"/>
        <v>'20602</v>
      </c>
      <c r="J416" s="142">
        <f t="shared" si="33"/>
        <v>5</v>
      </c>
      <c r="K416" s="172">
        <f t="shared" si="34"/>
        <v>0</v>
      </c>
    </row>
    <row r="417" spans="1:11" hidden="1">
      <c r="A417" s="143">
        <v>2060201</v>
      </c>
      <c r="B417" s="144" t="s">
        <v>867</v>
      </c>
      <c r="C417" s="138"/>
      <c r="D417" s="137">
        <f t="shared" si="31"/>
        <v>0</v>
      </c>
      <c r="E417" s="145">
        <v>0</v>
      </c>
      <c r="F417" s="137">
        <f t="shared" si="31"/>
        <v>0</v>
      </c>
      <c r="G417" s="136">
        <f t="shared" si="30"/>
        <v>0</v>
      </c>
      <c r="H417" s="133"/>
      <c r="I417" s="123" t="str">
        <f t="shared" si="32"/>
        <v>'2060201</v>
      </c>
      <c r="J417" s="142">
        <f t="shared" si="33"/>
        <v>7</v>
      </c>
      <c r="K417" s="172">
        <f t="shared" si="34"/>
        <v>0</v>
      </c>
    </row>
    <row r="418" spans="1:11" hidden="1">
      <c r="A418" s="143">
        <v>2060203</v>
      </c>
      <c r="B418" s="144" t="s">
        <v>868</v>
      </c>
      <c r="C418" s="138"/>
      <c r="D418" s="137">
        <f t="shared" si="31"/>
        <v>0</v>
      </c>
      <c r="E418" s="145">
        <v>0</v>
      </c>
      <c r="F418" s="137">
        <f t="shared" si="31"/>
        <v>0</v>
      </c>
      <c r="G418" s="136">
        <f t="shared" si="30"/>
        <v>0</v>
      </c>
      <c r="H418" s="133"/>
      <c r="I418" s="123" t="str">
        <f t="shared" si="32"/>
        <v>'2060203</v>
      </c>
      <c r="J418" s="142">
        <f t="shared" si="33"/>
        <v>7</v>
      </c>
      <c r="K418" s="172">
        <f t="shared" si="34"/>
        <v>0</v>
      </c>
    </row>
    <row r="419" spans="1:11" hidden="1">
      <c r="A419" s="143">
        <v>2060204</v>
      </c>
      <c r="B419" s="144" t="s">
        <v>869</v>
      </c>
      <c r="C419" s="138"/>
      <c r="D419" s="137">
        <f t="shared" si="31"/>
        <v>0</v>
      </c>
      <c r="E419" s="145">
        <v>0</v>
      </c>
      <c r="F419" s="137">
        <f t="shared" si="31"/>
        <v>0</v>
      </c>
      <c r="G419" s="136">
        <f t="shared" si="30"/>
        <v>0</v>
      </c>
      <c r="H419" s="133"/>
      <c r="I419" s="123" t="str">
        <f t="shared" si="32"/>
        <v>'2060204</v>
      </c>
      <c r="J419" s="142">
        <f t="shared" si="33"/>
        <v>7</v>
      </c>
      <c r="K419" s="172">
        <f t="shared" si="34"/>
        <v>0</v>
      </c>
    </row>
    <row r="420" spans="1:11" hidden="1">
      <c r="A420" s="143">
        <v>2060205</v>
      </c>
      <c r="B420" s="144" t="s">
        <v>870</v>
      </c>
      <c r="C420" s="138"/>
      <c r="D420" s="137">
        <f t="shared" si="31"/>
        <v>0</v>
      </c>
      <c r="E420" s="145">
        <v>0</v>
      </c>
      <c r="F420" s="137">
        <f t="shared" si="31"/>
        <v>0</v>
      </c>
      <c r="G420" s="136">
        <f t="shared" si="30"/>
        <v>0</v>
      </c>
      <c r="H420" s="133"/>
      <c r="I420" s="123" t="str">
        <f t="shared" si="32"/>
        <v>'2060205</v>
      </c>
      <c r="J420" s="142">
        <f t="shared" si="33"/>
        <v>7</v>
      </c>
      <c r="K420" s="172">
        <f t="shared" si="34"/>
        <v>0</v>
      </c>
    </row>
    <row r="421" spans="1:11" hidden="1">
      <c r="A421" s="143">
        <v>2060206</v>
      </c>
      <c r="B421" s="144" t="s">
        <v>871</v>
      </c>
      <c r="C421" s="138"/>
      <c r="D421" s="137">
        <f t="shared" si="31"/>
        <v>0</v>
      </c>
      <c r="E421" s="145">
        <v>0</v>
      </c>
      <c r="F421" s="137">
        <f t="shared" si="31"/>
        <v>0</v>
      </c>
      <c r="G421" s="136">
        <f t="shared" si="30"/>
        <v>0</v>
      </c>
      <c r="H421" s="133"/>
      <c r="I421" s="123" t="str">
        <f t="shared" si="32"/>
        <v>'2060206</v>
      </c>
      <c r="J421" s="142">
        <f t="shared" si="33"/>
        <v>7</v>
      </c>
      <c r="K421" s="172">
        <f t="shared" si="34"/>
        <v>0</v>
      </c>
    </row>
    <row r="422" spans="1:11" hidden="1">
      <c r="A422" s="143">
        <v>2060207</v>
      </c>
      <c r="B422" s="144" t="s">
        <v>872</v>
      </c>
      <c r="C422" s="138"/>
      <c r="D422" s="137">
        <f t="shared" si="31"/>
        <v>0</v>
      </c>
      <c r="E422" s="145">
        <v>0</v>
      </c>
      <c r="F422" s="137">
        <f t="shared" si="31"/>
        <v>0</v>
      </c>
      <c r="G422" s="136">
        <f t="shared" si="30"/>
        <v>0</v>
      </c>
      <c r="H422" s="133"/>
      <c r="I422" s="123" t="str">
        <f t="shared" si="32"/>
        <v>'2060207</v>
      </c>
      <c r="J422" s="142">
        <f t="shared" si="33"/>
        <v>7</v>
      </c>
      <c r="K422" s="172">
        <f t="shared" si="34"/>
        <v>0</v>
      </c>
    </row>
    <row r="423" spans="1:11" hidden="1">
      <c r="A423" s="143">
        <v>2060299</v>
      </c>
      <c r="B423" s="144" t="s">
        <v>873</v>
      </c>
      <c r="C423" s="138"/>
      <c r="D423" s="137">
        <f t="shared" si="31"/>
        <v>0</v>
      </c>
      <c r="E423" s="145">
        <v>0</v>
      </c>
      <c r="F423" s="137">
        <f t="shared" si="31"/>
        <v>0</v>
      </c>
      <c r="G423" s="136">
        <f t="shared" si="30"/>
        <v>0</v>
      </c>
      <c r="H423" s="133"/>
      <c r="I423" s="123" t="str">
        <f t="shared" si="32"/>
        <v>'2060299</v>
      </c>
      <c r="J423" s="142">
        <f t="shared" si="33"/>
        <v>7</v>
      </c>
      <c r="K423" s="172">
        <f t="shared" si="34"/>
        <v>0</v>
      </c>
    </row>
    <row r="424" spans="1:11" hidden="1">
      <c r="A424" s="143">
        <v>20603</v>
      </c>
      <c r="B424" s="144" t="s">
        <v>874</v>
      </c>
      <c r="C424" s="138"/>
      <c r="D424" s="137">
        <f t="shared" si="31"/>
        <v>0</v>
      </c>
      <c r="E424" s="145">
        <v>0</v>
      </c>
      <c r="F424" s="137">
        <f t="shared" si="31"/>
        <v>0</v>
      </c>
      <c r="G424" s="136">
        <f t="shared" si="30"/>
        <v>0</v>
      </c>
      <c r="H424" s="133"/>
      <c r="I424" s="123" t="str">
        <f t="shared" si="32"/>
        <v>'20603</v>
      </c>
      <c r="J424" s="142">
        <f t="shared" si="33"/>
        <v>5</v>
      </c>
      <c r="K424" s="172">
        <f t="shared" si="34"/>
        <v>0</v>
      </c>
    </row>
    <row r="425" spans="1:11" hidden="1">
      <c r="A425" s="143">
        <v>2060301</v>
      </c>
      <c r="B425" s="144" t="s">
        <v>867</v>
      </c>
      <c r="C425" s="138"/>
      <c r="D425" s="137">
        <f t="shared" si="31"/>
        <v>0</v>
      </c>
      <c r="E425" s="145">
        <v>0</v>
      </c>
      <c r="F425" s="137">
        <f t="shared" si="31"/>
        <v>0</v>
      </c>
      <c r="G425" s="136">
        <f t="shared" si="30"/>
        <v>0</v>
      </c>
      <c r="H425" s="133"/>
      <c r="I425" s="123" t="str">
        <f t="shared" si="32"/>
        <v>'2060301</v>
      </c>
      <c r="J425" s="142">
        <f t="shared" si="33"/>
        <v>7</v>
      </c>
      <c r="K425" s="172">
        <f t="shared" si="34"/>
        <v>0</v>
      </c>
    </row>
    <row r="426" spans="1:11" hidden="1">
      <c r="A426" s="143">
        <v>2060302</v>
      </c>
      <c r="B426" s="144" t="s">
        <v>875</v>
      </c>
      <c r="C426" s="138"/>
      <c r="D426" s="137">
        <f t="shared" si="31"/>
        <v>0</v>
      </c>
      <c r="E426" s="145">
        <v>0</v>
      </c>
      <c r="F426" s="137">
        <f t="shared" si="31"/>
        <v>0</v>
      </c>
      <c r="G426" s="136">
        <f t="shared" si="30"/>
        <v>0</v>
      </c>
      <c r="H426" s="133"/>
      <c r="I426" s="123" t="str">
        <f t="shared" si="32"/>
        <v>'2060302</v>
      </c>
      <c r="J426" s="142">
        <f t="shared" si="33"/>
        <v>7</v>
      </c>
      <c r="K426" s="172">
        <f t="shared" si="34"/>
        <v>0</v>
      </c>
    </row>
    <row r="427" spans="1:11" hidden="1">
      <c r="A427" s="143">
        <v>2060303</v>
      </c>
      <c r="B427" s="144" t="s">
        <v>876</v>
      </c>
      <c r="C427" s="138"/>
      <c r="D427" s="137">
        <f t="shared" si="31"/>
        <v>0</v>
      </c>
      <c r="E427" s="145">
        <v>0</v>
      </c>
      <c r="F427" s="137">
        <f t="shared" si="31"/>
        <v>0</v>
      </c>
      <c r="G427" s="136">
        <f t="shared" si="30"/>
        <v>0</v>
      </c>
      <c r="H427" s="133"/>
      <c r="I427" s="123" t="str">
        <f t="shared" si="32"/>
        <v>'2060303</v>
      </c>
      <c r="J427" s="142">
        <f t="shared" si="33"/>
        <v>7</v>
      </c>
      <c r="K427" s="172">
        <f t="shared" si="34"/>
        <v>0</v>
      </c>
    </row>
    <row r="428" spans="1:11" hidden="1">
      <c r="A428" s="143">
        <v>2060304</v>
      </c>
      <c r="B428" s="144" t="s">
        <v>877</v>
      </c>
      <c r="C428" s="138"/>
      <c r="D428" s="137">
        <f t="shared" si="31"/>
        <v>0</v>
      </c>
      <c r="E428" s="145">
        <v>0</v>
      </c>
      <c r="F428" s="137">
        <f t="shared" si="31"/>
        <v>0</v>
      </c>
      <c r="G428" s="136">
        <f t="shared" si="30"/>
        <v>0</v>
      </c>
      <c r="H428" s="133"/>
      <c r="I428" s="123" t="str">
        <f t="shared" si="32"/>
        <v>'2060304</v>
      </c>
      <c r="J428" s="142">
        <f t="shared" si="33"/>
        <v>7</v>
      </c>
      <c r="K428" s="172">
        <f t="shared" si="34"/>
        <v>0</v>
      </c>
    </row>
    <row r="429" spans="1:11" hidden="1">
      <c r="A429" s="143">
        <v>2060399</v>
      </c>
      <c r="B429" s="144" t="s">
        <v>878</v>
      </c>
      <c r="C429" s="138"/>
      <c r="D429" s="137">
        <f t="shared" si="31"/>
        <v>0</v>
      </c>
      <c r="E429" s="145">
        <v>0</v>
      </c>
      <c r="F429" s="137">
        <f t="shared" si="31"/>
        <v>0</v>
      </c>
      <c r="G429" s="136">
        <f t="shared" si="30"/>
        <v>0</v>
      </c>
      <c r="H429" s="133"/>
      <c r="I429" s="123" t="str">
        <f t="shared" si="32"/>
        <v>'2060399</v>
      </c>
      <c r="J429" s="142">
        <f t="shared" si="33"/>
        <v>7</v>
      </c>
      <c r="K429" s="172">
        <f t="shared" si="34"/>
        <v>0</v>
      </c>
    </row>
    <row r="430" spans="1:11" hidden="1">
      <c r="A430" s="143">
        <v>20604</v>
      </c>
      <c r="B430" s="144" t="s">
        <v>879</v>
      </c>
      <c r="C430" s="138"/>
      <c r="D430" s="137">
        <f t="shared" si="31"/>
        <v>0</v>
      </c>
      <c r="E430" s="145">
        <v>0</v>
      </c>
      <c r="F430" s="137">
        <f t="shared" si="31"/>
        <v>0</v>
      </c>
      <c r="G430" s="136">
        <f t="shared" si="30"/>
        <v>0</v>
      </c>
      <c r="H430" s="133"/>
      <c r="I430" s="123" t="str">
        <f t="shared" si="32"/>
        <v>'20604</v>
      </c>
      <c r="J430" s="142">
        <f t="shared" si="33"/>
        <v>5</v>
      </c>
      <c r="K430" s="172">
        <f t="shared" si="34"/>
        <v>0</v>
      </c>
    </row>
    <row r="431" spans="1:11" hidden="1">
      <c r="A431" s="143">
        <v>2060401</v>
      </c>
      <c r="B431" s="144" t="s">
        <v>867</v>
      </c>
      <c r="C431" s="138"/>
      <c r="D431" s="137">
        <f t="shared" si="31"/>
        <v>0</v>
      </c>
      <c r="E431" s="145">
        <v>0</v>
      </c>
      <c r="F431" s="137">
        <f t="shared" si="31"/>
        <v>0</v>
      </c>
      <c r="G431" s="136">
        <f t="shared" si="30"/>
        <v>0</v>
      </c>
      <c r="H431" s="133"/>
      <c r="I431" s="123" t="str">
        <f t="shared" si="32"/>
        <v>'2060401</v>
      </c>
      <c r="J431" s="142">
        <f t="shared" si="33"/>
        <v>7</v>
      </c>
      <c r="K431" s="172">
        <f t="shared" si="34"/>
        <v>0</v>
      </c>
    </row>
    <row r="432" spans="1:11" hidden="1">
      <c r="A432" s="143">
        <v>2060404</v>
      </c>
      <c r="B432" s="144" t="s">
        <v>880</v>
      </c>
      <c r="C432" s="138"/>
      <c r="D432" s="137">
        <f t="shared" si="31"/>
        <v>0</v>
      </c>
      <c r="E432" s="145">
        <v>0</v>
      </c>
      <c r="F432" s="137">
        <f t="shared" si="31"/>
        <v>0</v>
      </c>
      <c r="G432" s="136">
        <f t="shared" si="30"/>
        <v>0</v>
      </c>
      <c r="H432" s="133"/>
      <c r="I432" s="123" t="str">
        <f t="shared" si="32"/>
        <v>'2060404</v>
      </c>
      <c r="J432" s="142">
        <f t="shared" si="33"/>
        <v>7</v>
      </c>
      <c r="K432" s="172">
        <f t="shared" si="34"/>
        <v>0</v>
      </c>
    </row>
    <row r="433" spans="1:11" hidden="1">
      <c r="A433" s="143">
        <v>2060499</v>
      </c>
      <c r="B433" s="144" t="s">
        <v>881</v>
      </c>
      <c r="C433" s="138"/>
      <c r="D433" s="137">
        <f t="shared" si="31"/>
        <v>0</v>
      </c>
      <c r="E433" s="145">
        <v>0</v>
      </c>
      <c r="F433" s="137">
        <f t="shared" si="31"/>
        <v>0</v>
      </c>
      <c r="G433" s="136">
        <f t="shared" si="30"/>
        <v>0</v>
      </c>
      <c r="H433" s="133"/>
      <c r="I433" s="123" t="str">
        <f t="shared" si="32"/>
        <v>'2060499</v>
      </c>
      <c r="J433" s="142">
        <f t="shared" si="33"/>
        <v>7</v>
      </c>
      <c r="K433" s="172">
        <f t="shared" si="34"/>
        <v>0</v>
      </c>
    </row>
    <row r="434" spans="1:11" hidden="1">
      <c r="A434" s="143">
        <v>20605</v>
      </c>
      <c r="B434" s="144" t="s">
        <v>882</v>
      </c>
      <c r="C434" s="138"/>
      <c r="D434" s="137">
        <f t="shared" si="31"/>
        <v>0</v>
      </c>
      <c r="E434" s="145">
        <v>0</v>
      </c>
      <c r="F434" s="137">
        <f t="shared" si="31"/>
        <v>0</v>
      </c>
      <c r="G434" s="136">
        <f t="shared" si="30"/>
        <v>0</v>
      </c>
      <c r="H434" s="133"/>
      <c r="I434" s="123" t="str">
        <f t="shared" si="32"/>
        <v>'20605</v>
      </c>
      <c r="J434" s="142">
        <f t="shared" si="33"/>
        <v>5</v>
      </c>
      <c r="K434" s="172">
        <f t="shared" si="34"/>
        <v>0</v>
      </c>
    </row>
    <row r="435" spans="1:11" hidden="1">
      <c r="A435" s="143">
        <v>2060501</v>
      </c>
      <c r="B435" s="144" t="s">
        <v>867</v>
      </c>
      <c r="C435" s="138"/>
      <c r="D435" s="137">
        <f t="shared" si="31"/>
        <v>0</v>
      </c>
      <c r="E435" s="145">
        <v>0</v>
      </c>
      <c r="F435" s="137">
        <f t="shared" si="31"/>
        <v>0</v>
      </c>
      <c r="G435" s="136">
        <f t="shared" si="30"/>
        <v>0</v>
      </c>
      <c r="H435" s="133"/>
      <c r="I435" s="123" t="str">
        <f t="shared" si="32"/>
        <v>'2060501</v>
      </c>
      <c r="J435" s="142">
        <f t="shared" si="33"/>
        <v>7</v>
      </c>
      <c r="K435" s="172">
        <f t="shared" si="34"/>
        <v>0</v>
      </c>
    </row>
    <row r="436" spans="1:11" hidden="1">
      <c r="A436" s="143">
        <v>2060502</v>
      </c>
      <c r="B436" s="144" t="s">
        <v>883</v>
      </c>
      <c r="C436" s="138"/>
      <c r="D436" s="137">
        <f t="shared" si="31"/>
        <v>0</v>
      </c>
      <c r="E436" s="145">
        <v>0</v>
      </c>
      <c r="F436" s="137">
        <f t="shared" si="31"/>
        <v>0</v>
      </c>
      <c r="G436" s="136">
        <f t="shared" si="30"/>
        <v>0</v>
      </c>
      <c r="H436" s="133"/>
      <c r="I436" s="123" t="str">
        <f t="shared" si="32"/>
        <v>'2060502</v>
      </c>
      <c r="J436" s="142">
        <f t="shared" si="33"/>
        <v>7</v>
      </c>
      <c r="K436" s="172">
        <f t="shared" si="34"/>
        <v>0</v>
      </c>
    </row>
    <row r="437" spans="1:11" hidden="1">
      <c r="A437" s="143">
        <v>2060503</v>
      </c>
      <c r="B437" s="144" t="s">
        <v>884</v>
      </c>
      <c r="C437" s="138"/>
      <c r="D437" s="137">
        <f t="shared" si="31"/>
        <v>0</v>
      </c>
      <c r="E437" s="145">
        <v>0</v>
      </c>
      <c r="F437" s="137">
        <f t="shared" si="31"/>
        <v>0</v>
      </c>
      <c r="G437" s="136">
        <f t="shared" si="30"/>
        <v>0</v>
      </c>
      <c r="H437" s="133"/>
      <c r="I437" s="123" t="str">
        <f t="shared" si="32"/>
        <v>'2060503</v>
      </c>
      <c r="J437" s="142">
        <f t="shared" si="33"/>
        <v>7</v>
      </c>
      <c r="K437" s="172">
        <f t="shared" si="34"/>
        <v>0</v>
      </c>
    </row>
    <row r="438" spans="1:11" hidden="1">
      <c r="A438" s="143">
        <v>2060599</v>
      </c>
      <c r="B438" s="144" t="s">
        <v>885</v>
      </c>
      <c r="C438" s="138"/>
      <c r="D438" s="137">
        <f t="shared" si="31"/>
        <v>0</v>
      </c>
      <c r="E438" s="145">
        <v>0</v>
      </c>
      <c r="F438" s="137">
        <f t="shared" si="31"/>
        <v>0</v>
      </c>
      <c r="G438" s="136">
        <f t="shared" si="30"/>
        <v>0</v>
      </c>
      <c r="H438" s="133"/>
      <c r="I438" s="123" t="str">
        <f t="shared" si="32"/>
        <v>'2060599</v>
      </c>
      <c r="J438" s="142">
        <f t="shared" si="33"/>
        <v>7</v>
      </c>
      <c r="K438" s="172">
        <f t="shared" si="34"/>
        <v>0</v>
      </c>
    </row>
    <row r="439" spans="1:11" hidden="1">
      <c r="A439" s="143">
        <v>20606</v>
      </c>
      <c r="B439" s="144" t="s">
        <v>886</v>
      </c>
      <c r="C439" s="138"/>
      <c r="D439" s="137">
        <f t="shared" si="31"/>
        <v>0</v>
      </c>
      <c r="E439" s="145">
        <v>0</v>
      </c>
      <c r="F439" s="137">
        <f t="shared" si="31"/>
        <v>0</v>
      </c>
      <c r="G439" s="136">
        <f t="shared" si="30"/>
        <v>0</v>
      </c>
      <c r="H439" s="133"/>
      <c r="I439" s="123" t="str">
        <f t="shared" si="32"/>
        <v>'20606</v>
      </c>
      <c r="J439" s="142">
        <f t="shared" si="33"/>
        <v>5</v>
      </c>
      <c r="K439" s="172">
        <f t="shared" si="34"/>
        <v>0</v>
      </c>
    </row>
    <row r="440" spans="1:11" hidden="1">
      <c r="A440" s="143">
        <v>2060601</v>
      </c>
      <c r="B440" s="144" t="s">
        <v>887</v>
      </c>
      <c r="C440" s="138"/>
      <c r="D440" s="137">
        <f t="shared" si="31"/>
        <v>0</v>
      </c>
      <c r="E440" s="145">
        <v>0</v>
      </c>
      <c r="F440" s="137">
        <f t="shared" si="31"/>
        <v>0</v>
      </c>
      <c r="G440" s="136">
        <f t="shared" si="30"/>
        <v>0</v>
      </c>
      <c r="H440" s="133"/>
      <c r="I440" s="123" t="str">
        <f t="shared" si="32"/>
        <v>'2060601</v>
      </c>
      <c r="J440" s="142">
        <f t="shared" si="33"/>
        <v>7</v>
      </c>
      <c r="K440" s="172">
        <f t="shared" si="34"/>
        <v>0</v>
      </c>
    </row>
    <row r="441" spans="1:11" hidden="1">
      <c r="A441" s="143">
        <v>2060602</v>
      </c>
      <c r="B441" s="144" t="s">
        <v>888</v>
      </c>
      <c r="C441" s="138"/>
      <c r="D441" s="137">
        <f t="shared" si="31"/>
        <v>0</v>
      </c>
      <c r="E441" s="145">
        <v>0</v>
      </c>
      <c r="F441" s="137">
        <f t="shared" si="31"/>
        <v>0</v>
      </c>
      <c r="G441" s="136">
        <f t="shared" si="30"/>
        <v>0</v>
      </c>
      <c r="H441" s="133"/>
      <c r="I441" s="123" t="str">
        <f t="shared" si="32"/>
        <v>'2060602</v>
      </c>
      <c r="J441" s="142">
        <f t="shared" si="33"/>
        <v>7</v>
      </c>
      <c r="K441" s="172">
        <f t="shared" si="34"/>
        <v>0</v>
      </c>
    </row>
    <row r="442" spans="1:11" hidden="1">
      <c r="A442" s="143">
        <v>2060603</v>
      </c>
      <c r="B442" s="144" t="s">
        <v>889</v>
      </c>
      <c r="C442" s="138"/>
      <c r="D442" s="137">
        <f t="shared" si="31"/>
        <v>0</v>
      </c>
      <c r="E442" s="145">
        <v>0</v>
      </c>
      <c r="F442" s="137">
        <f t="shared" si="31"/>
        <v>0</v>
      </c>
      <c r="G442" s="136">
        <f t="shared" si="30"/>
        <v>0</v>
      </c>
      <c r="H442" s="133"/>
      <c r="I442" s="123" t="str">
        <f t="shared" si="32"/>
        <v>'2060603</v>
      </c>
      <c r="J442" s="142">
        <f t="shared" si="33"/>
        <v>7</v>
      </c>
      <c r="K442" s="172">
        <f t="shared" si="34"/>
        <v>0</v>
      </c>
    </row>
    <row r="443" spans="1:11" hidden="1">
      <c r="A443" s="143">
        <v>2060699</v>
      </c>
      <c r="B443" s="144" t="s">
        <v>890</v>
      </c>
      <c r="C443" s="138"/>
      <c r="D443" s="137">
        <f t="shared" si="31"/>
        <v>0</v>
      </c>
      <c r="E443" s="145">
        <v>0</v>
      </c>
      <c r="F443" s="137">
        <f t="shared" si="31"/>
        <v>0</v>
      </c>
      <c r="G443" s="136">
        <f t="shared" si="30"/>
        <v>0</v>
      </c>
      <c r="H443" s="133"/>
      <c r="I443" s="123" t="str">
        <f t="shared" si="32"/>
        <v>'2060699</v>
      </c>
      <c r="J443" s="142">
        <f t="shared" si="33"/>
        <v>7</v>
      </c>
      <c r="K443" s="172">
        <f t="shared" si="34"/>
        <v>0</v>
      </c>
    </row>
    <row r="444" spans="1:11" hidden="1">
      <c r="A444" s="143">
        <v>20607</v>
      </c>
      <c r="B444" s="144" t="s">
        <v>891</v>
      </c>
      <c r="C444" s="138"/>
      <c r="D444" s="137">
        <f t="shared" si="31"/>
        <v>0</v>
      </c>
      <c r="E444" s="145">
        <v>0</v>
      </c>
      <c r="F444" s="137">
        <f t="shared" si="31"/>
        <v>0</v>
      </c>
      <c r="G444" s="136">
        <f t="shared" si="30"/>
        <v>0</v>
      </c>
      <c r="H444" s="133"/>
      <c r="I444" s="123" t="str">
        <f t="shared" si="32"/>
        <v>'20607</v>
      </c>
      <c r="J444" s="142">
        <f t="shared" si="33"/>
        <v>5</v>
      </c>
      <c r="K444" s="172">
        <f t="shared" si="34"/>
        <v>0</v>
      </c>
    </row>
    <row r="445" spans="1:11" hidden="1">
      <c r="A445" s="143">
        <v>2060701</v>
      </c>
      <c r="B445" s="144" t="s">
        <v>867</v>
      </c>
      <c r="C445" s="138"/>
      <c r="D445" s="137">
        <f t="shared" si="31"/>
        <v>0</v>
      </c>
      <c r="E445" s="145">
        <v>0</v>
      </c>
      <c r="F445" s="137">
        <f t="shared" si="31"/>
        <v>0</v>
      </c>
      <c r="G445" s="136">
        <f t="shared" si="30"/>
        <v>0</v>
      </c>
      <c r="H445" s="133"/>
      <c r="I445" s="123" t="str">
        <f t="shared" si="32"/>
        <v>'2060701</v>
      </c>
      <c r="J445" s="142">
        <f t="shared" si="33"/>
        <v>7</v>
      </c>
      <c r="K445" s="172">
        <f t="shared" si="34"/>
        <v>0</v>
      </c>
    </row>
    <row r="446" spans="1:11" hidden="1">
      <c r="A446" s="143">
        <v>2060702</v>
      </c>
      <c r="B446" s="144" t="s">
        <v>892</v>
      </c>
      <c r="C446" s="138"/>
      <c r="D446" s="137">
        <f t="shared" si="31"/>
        <v>0</v>
      </c>
      <c r="E446" s="145">
        <v>0</v>
      </c>
      <c r="F446" s="137">
        <f t="shared" si="31"/>
        <v>0</v>
      </c>
      <c r="G446" s="136">
        <f t="shared" si="30"/>
        <v>0</v>
      </c>
      <c r="H446" s="133"/>
      <c r="I446" s="123" t="str">
        <f t="shared" si="32"/>
        <v>'2060702</v>
      </c>
      <c r="J446" s="142">
        <f t="shared" si="33"/>
        <v>7</v>
      </c>
      <c r="K446" s="172">
        <f t="shared" si="34"/>
        <v>0</v>
      </c>
    </row>
    <row r="447" spans="1:11" hidden="1">
      <c r="A447" s="143">
        <v>2060703</v>
      </c>
      <c r="B447" s="144" t="s">
        <v>893</v>
      </c>
      <c r="C447" s="138"/>
      <c r="D447" s="137">
        <f t="shared" si="31"/>
        <v>0</v>
      </c>
      <c r="E447" s="145">
        <v>0</v>
      </c>
      <c r="F447" s="137">
        <f t="shared" si="31"/>
        <v>0</v>
      </c>
      <c r="G447" s="136">
        <f t="shared" si="30"/>
        <v>0</v>
      </c>
      <c r="H447" s="133"/>
      <c r="I447" s="123" t="str">
        <f t="shared" si="32"/>
        <v>'2060703</v>
      </c>
      <c r="J447" s="142">
        <f t="shared" si="33"/>
        <v>7</v>
      </c>
      <c r="K447" s="172">
        <f t="shared" si="34"/>
        <v>0</v>
      </c>
    </row>
    <row r="448" spans="1:11" hidden="1">
      <c r="A448" s="143">
        <v>2060704</v>
      </c>
      <c r="B448" s="144" t="s">
        <v>894</v>
      </c>
      <c r="C448" s="138"/>
      <c r="D448" s="137">
        <f t="shared" si="31"/>
        <v>0</v>
      </c>
      <c r="E448" s="145">
        <v>0</v>
      </c>
      <c r="F448" s="137">
        <f t="shared" si="31"/>
        <v>0</v>
      </c>
      <c r="G448" s="136">
        <f t="shared" si="30"/>
        <v>0</v>
      </c>
      <c r="H448" s="133"/>
      <c r="I448" s="123" t="str">
        <f t="shared" si="32"/>
        <v>'2060704</v>
      </c>
      <c r="J448" s="142">
        <f t="shared" si="33"/>
        <v>7</v>
      </c>
      <c r="K448" s="172">
        <f t="shared" si="34"/>
        <v>0</v>
      </c>
    </row>
    <row r="449" spans="1:11" hidden="1">
      <c r="A449" s="143">
        <v>2060705</v>
      </c>
      <c r="B449" s="144" t="s">
        <v>895</v>
      </c>
      <c r="C449" s="138"/>
      <c r="D449" s="137">
        <f t="shared" si="31"/>
        <v>0</v>
      </c>
      <c r="E449" s="145">
        <v>0</v>
      </c>
      <c r="F449" s="137">
        <f t="shared" si="31"/>
        <v>0</v>
      </c>
      <c r="G449" s="136">
        <f t="shared" si="30"/>
        <v>0</v>
      </c>
      <c r="H449" s="133"/>
      <c r="I449" s="123" t="str">
        <f t="shared" si="32"/>
        <v>'2060705</v>
      </c>
      <c r="J449" s="142">
        <f t="shared" si="33"/>
        <v>7</v>
      </c>
      <c r="K449" s="172">
        <f t="shared" si="34"/>
        <v>0</v>
      </c>
    </row>
    <row r="450" spans="1:11" hidden="1">
      <c r="A450" s="143">
        <v>2060799</v>
      </c>
      <c r="B450" s="144" t="s">
        <v>896</v>
      </c>
      <c r="C450" s="138"/>
      <c r="D450" s="137">
        <f t="shared" si="31"/>
        <v>0</v>
      </c>
      <c r="E450" s="145">
        <v>0</v>
      </c>
      <c r="F450" s="137">
        <f t="shared" si="31"/>
        <v>0</v>
      </c>
      <c r="G450" s="136">
        <f t="shared" si="30"/>
        <v>0</v>
      </c>
      <c r="H450" s="133"/>
      <c r="I450" s="123" t="str">
        <f t="shared" si="32"/>
        <v>'2060799</v>
      </c>
      <c r="J450" s="142">
        <f t="shared" si="33"/>
        <v>7</v>
      </c>
      <c r="K450" s="172">
        <f t="shared" si="34"/>
        <v>0</v>
      </c>
    </row>
    <row r="451" spans="1:11" hidden="1">
      <c r="A451" s="143">
        <v>20608</v>
      </c>
      <c r="B451" s="144" t="s">
        <v>897</v>
      </c>
      <c r="C451" s="138"/>
      <c r="D451" s="137">
        <f t="shared" si="31"/>
        <v>0</v>
      </c>
      <c r="E451" s="145">
        <v>0</v>
      </c>
      <c r="F451" s="137">
        <f t="shared" si="31"/>
        <v>0</v>
      </c>
      <c r="G451" s="136">
        <f t="shared" si="30"/>
        <v>0</v>
      </c>
      <c r="H451" s="133"/>
      <c r="I451" s="123" t="str">
        <f t="shared" si="32"/>
        <v>'20608</v>
      </c>
      <c r="J451" s="142">
        <f t="shared" si="33"/>
        <v>5</v>
      </c>
      <c r="K451" s="172">
        <f t="shared" si="34"/>
        <v>0</v>
      </c>
    </row>
    <row r="452" spans="1:11" hidden="1">
      <c r="A452" s="143">
        <v>2060801</v>
      </c>
      <c r="B452" s="144" t="s">
        <v>898</v>
      </c>
      <c r="C452" s="138"/>
      <c r="D452" s="137">
        <f t="shared" si="31"/>
        <v>0</v>
      </c>
      <c r="E452" s="145">
        <v>0</v>
      </c>
      <c r="F452" s="137">
        <f t="shared" si="31"/>
        <v>0</v>
      </c>
      <c r="G452" s="136">
        <f t="shared" si="30"/>
        <v>0</v>
      </c>
      <c r="H452" s="133"/>
      <c r="I452" s="123" t="str">
        <f t="shared" si="32"/>
        <v>'2060801</v>
      </c>
      <c r="J452" s="142">
        <f t="shared" si="33"/>
        <v>7</v>
      </c>
      <c r="K452" s="172">
        <f t="shared" si="34"/>
        <v>0</v>
      </c>
    </row>
    <row r="453" spans="1:11" hidden="1">
      <c r="A453" s="143">
        <v>2060802</v>
      </c>
      <c r="B453" s="144" t="s">
        <v>899</v>
      </c>
      <c r="C453" s="138"/>
      <c r="D453" s="137">
        <f t="shared" si="31"/>
        <v>0</v>
      </c>
      <c r="E453" s="145">
        <v>0</v>
      </c>
      <c r="F453" s="137">
        <f t="shared" si="31"/>
        <v>0</v>
      </c>
      <c r="G453" s="136">
        <f t="shared" si="30"/>
        <v>0</v>
      </c>
      <c r="H453" s="133"/>
      <c r="I453" s="123" t="str">
        <f t="shared" si="32"/>
        <v>'2060802</v>
      </c>
      <c r="J453" s="142">
        <f t="shared" si="33"/>
        <v>7</v>
      </c>
      <c r="K453" s="172">
        <f t="shared" si="34"/>
        <v>0</v>
      </c>
    </row>
    <row r="454" spans="1:11" hidden="1">
      <c r="A454" s="143">
        <v>2060899</v>
      </c>
      <c r="B454" s="144" t="s">
        <v>900</v>
      </c>
      <c r="C454" s="138"/>
      <c r="D454" s="137">
        <f t="shared" si="31"/>
        <v>0</v>
      </c>
      <c r="E454" s="145">
        <v>0</v>
      </c>
      <c r="F454" s="137">
        <f t="shared" si="31"/>
        <v>0</v>
      </c>
      <c r="G454" s="136">
        <f t="shared" ref="G454:G517" si="35">IF(ISERROR(F454/D454),,F454/D454)</f>
        <v>0</v>
      </c>
      <c r="H454" s="133"/>
      <c r="I454" s="123" t="str">
        <f t="shared" si="32"/>
        <v>'2060899</v>
      </c>
      <c r="J454" s="142">
        <f t="shared" si="33"/>
        <v>7</v>
      </c>
      <c r="K454" s="172">
        <f t="shared" si="34"/>
        <v>0</v>
      </c>
    </row>
    <row r="455" spans="1:11" hidden="1">
      <c r="A455" s="143">
        <v>20609</v>
      </c>
      <c r="B455" s="144" t="s">
        <v>901</v>
      </c>
      <c r="C455" s="138"/>
      <c r="D455" s="137">
        <f t="shared" ref="D455:F518" si="36">IF(COUNTIF($I:$I,$I455&amp;"*")=1,C455,IF($J455=3,SUMIFS(C:C,$I:$I,$I455&amp;"*",$J:$J,5),IF($J455=5,SUMIFS(C:C,$I:$I,$I455&amp;"*",$J:$J,7),C455)))</f>
        <v>0</v>
      </c>
      <c r="E455" s="145">
        <v>0</v>
      </c>
      <c r="F455" s="137">
        <f t="shared" si="36"/>
        <v>0</v>
      </c>
      <c r="G455" s="136">
        <f t="shared" si="35"/>
        <v>0</v>
      </c>
      <c r="H455" s="133"/>
      <c r="I455" s="123" t="str">
        <f t="shared" ref="I455:I518" si="37">IF(LEN(A455)=3,"'"&amp;A455,IF(LEN(A455)=5,"'"&amp;A455,"'"&amp;A455))</f>
        <v>'20609</v>
      </c>
      <c r="J455" s="142">
        <f t="shared" ref="J455:J518" si="38">LEN(A455)</f>
        <v>5</v>
      </c>
      <c r="K455" s="172">
        <f t="shared" ref="K455:K518" si="39">D455+F455</f>
        <v>0</v>
      </c>
    </row>
    <row r="456" spans="1:11" hidden="1">
      <c r="A456" s="143">
        <v>2060901</v>
      </c>
      <c r="B456" s="144" t="s">
        <v>902</v>
      </c>
      <c r="C456" s="138"/>
      <c r="D456" s="137">
        <f t="shared" si="36"/>
        <v>0</v>
      </c>
      <c r="E456" s="145">
        <v>0</v>
      </c>
      <c r="F456" s="137">
        <f t="shared" si="36"/>
        <v>0</v>
      </c>
      <c r="G456" s="136">
        <f t="shared" si="35"/>
        <v>0</v>
      </c>
      <c r="H456" s="133"/>
      <c r="I456" s="123" t="str">
        <f t="shared" si="37"/>
        <v>'2060901</v>
      </c>
      <c r="J456" s="142">
        <f t="shared" si="38"/>
        <v>7</v>
      </c>
      <c r="K456" s="172">
        <f t="shared" si="39"/>
        <v>0</v>
      </c>
    </row>
    <row r="457" spans="1:11" hidden="1">
      <c r="A457" s="143">
        <v>2060902</v>
      </c>
      <c r="B457" s="144" t="s">
        <v>903</v>
      </c>
      <c r="C457" s="138"/>
      <c r="D457" s="137">
        <f t="shared" si="36"/>
        <v>0</v>
      </c>
      <c r="E457" s="145">
        <v>0</v>
      </c>
      <c r="F457" s="137">
        <f t="shared" si="36"/>
        <v>0</v>
      </c>
      <c r="G457" s="136">
        <f t="shared" si="35"/>
        <v>0</v>
      </c>
      <c r="H457" s="133"/>
      <c r="I457" s="123" t="str">
        <f t="shared" si="37"/>
        <v>'2060902</v>
      </c>
      <c r="J457" s="142">
        <f t="shared" si="38"/>
        <v>7</v>
      </c>
      <c r="K457" s="172">
        <f t="shared" si="39"/>
        <v>0</v>
      </c>
    </row>
    <row r="458" spans="1:11" hidden="1">
      <c r="A458" s="143">
        <v>2060999</v>
      </c>
      <c r="B458" s="144" t="s">
        <v>904</v>
      </c>
      <c r="C458" s="138"/>
      <c r="D458" s="137">
        <f t="shared" si="36"/>
        <v>0</v>
      </c>
      <c r="E458" s="145">
        <v>0</v>
      </c>
      <c r="F458" s="137">
        <f t="shared" si="36"/>
        <v>0</v>
      </c>
      <c r="G458" s="136">
        <f t="shared" si="35"/>
        <v>0</v>
      </c>
      <c r="H458" s="133"/>
      <c r="I458" s="123" t="str">
        <f t="shared" si="37"/>
        <v>'2060999</v>
      </c>
      <c r="J458" s="142">
        <f t="shared" si="38"/>
        <v>7</v>
      </c>
      <c r="K458" s="172">
        <f t="shared" si="39"/>
        <v>0</v>
      </c>
    </row>
    <row r="459" spans="1:11">
      <c r="A459" s="143">
        <v>20699</v>
      </c>
      <c r="B459" s="144" t="s">
        <v>360</v>
      </c>
      <c r="C459" s="138">
        <v>30</v>
      </c>
      <c r="D459" s="137">
        <f t="shared" si="36"/>
        <v>30</v>
      </c>
      <c r="E459" s="145">
        <v>0</v>
      </c>
      <c r="F459" s="137">
        <f t="shared" si="36"/>
        <v>0</v>
      </c>
      <c r="G459" s="136">
        <f t="shared" si="35"/>
        <v>0</v>
      </c>
      <c r="H459" s="133"/>
      <c r="I459" s="123" t="str">
        <f t="shared" si="37"/>
        <v>'20699</v>
      </c>
      <c r="J459" s="142">
        <f t="shared" si="38"/>
        <v>5</v>
      </c>
      <c r="K459" s="172">
        <f t="shared" si="39"/>
        <v>30</v>
      </c>
    </row>
    <row r="460" spans="1:11" hidden="1">
      <c r="A460" s="143">
        <v>2069901</v>
      </c>
      <c r="B460" s="144" t="s">
        <v>905</v>
      </c>
      <c r="C460" s="138"/>
      <c r="D460" s="137">
        <f t="shared" si="36"/>
        <v>0</v>
      </c>
      <c r="E460" s="145">
        <v>0</v>
      </c>
      <c r="F460" s="137">
        <f t="shared" si="36"/>
        <v>0</v>
      </c>
      <c r="G460" s="136">
        <f t="shared" si="35"/>
        <v>0</v>
      </c>
      <c r="H460" s="133"/>
      <c r="I460" s="123" t="str">
        <f t="shared" si="37"/>
        <v>'2069901</v>
      </c>
      <c r="J460" s="142">
        <f t="shared" si="38"/>
        <v>7</v>
      </c>
      <c r="K460" s="172">
        <f t="shared" si="39"/>
        <v>0</v>
      </c>
    </row>
    <row r="461" spans="1:11" hidden="1">
      <c r="A461" s="143">
        <v>2069902</v>
      </c>
      <c r="B461" s="144" t="s">
        <v>906</v>
      </c>
      <c r="C461" s="138"/>
      <c r="D461" s="137">
        <f t="shared" si="36"/>
        <v>0</v>
      </c>
      <c r="E461" s="145">
        <v>0</v>
      </c>
      <c r="F461" s="137">
        <f t="shared" si="36"/>
        <v>0</v>
      </c>
      <c r="G461" s="136">
        <f t="shared" si="35"/>
        <v>0</v>
      </c>
      <c r="H461" s="133"/>
      <c r="I461" s="123" t="str">
        <f t="shared" si="37"/>
        <v>'2069902</v>
      </c>
      <c r="J461" s="142">
        <f t="shared" si="38"/>
        <v>7</v>
      </c>
      <c r="K461" s="172">
        <f t="shared" si="39"/>
        <v>0</v>
      </c>
    </row>
    <row r="462" spans="1:11" hidden="1">
      <c r="A462" s="143">
        <v>2069903</v>
      </c>
      <c r="B462" s="144" t="s">
        <v>907</v>
      </c>
      <c r="C462" s="138"/>
      <c r="D462" s="137">
        <f t="shared" si="36"/>
        <v>0</v>
      </c>
      <c r="E462" s="145">
        <v>0</v>
      </c>
      <c r="F462" s="137">
        <f t="shared" si="36"/>
        <v>0</v>
      </c>
      <c r="G462" s="136">
        <f t="shared" si="35"/>
        <v>0</v>
      </c>
      <c r="H462" s="133"/>
      <c r="I462" s="123" t="str">
        <f t="shared" si="37"/>
        <v>'2069903</v>
      </c>
      <c r="J462" s="142">
        <f t="shared" si="38"/>
        <v>7</v>
      </c>
      <c r="K462" s="172">
        <f t="shared" si="39"/>
        <v>0</v>
      </c>
    </row>
    <row r="463" spans="1:11">
      <c r="A463" s="143">
        <v>2069999</v>
      </c>
      <c r="B463" s="144" t="s">
        <v>908</v>
      </c>
      <c r="C463" s="138">
        <v>30</v>
      </c>
      <c r="D463" s="137">
        <f t="shared" si="36"/>
        <v>30</v>
      </c>
      <c r="E463" s="145">
        <v>0</v>
      </c>
      <c r="F463" s="137">
        <f t="shared" si="36"/>
        <v>0</v>
      </c>
      <c r="G463" s="136">
        <f t="shared" si="35"/>
        <v>0</v>
      </c>
      <c r="H463" s="133"/>
      <c r="I463" s="123" t="str">
        <f t="shared" si="37"/>
        <v>'2069999</v>
      </c>
      <c r="J463" s="142">
        <f t="shared" si="38"/>
        <v>7</v>
      </c>
      <c r="K463" s="172">
        <f t="shared" si="39"/>
        <v>30</v>
      </c>
    </row>
    <row r="464" spans="1:11" ht="14.45" customHeight="1">
      <c r="A464" s="143">
        <v>207</v>
      </c>
      <c r="B464" s="144" t="s">
        <v>909</v>
      </c>
      <c r="C464" s="138">
        <v>36</v>
      </c>
      <c r="D464" s="137">
        <f t="shared" si="36"/>
        <v>36</v>
      </c>
      <c r="E464" s="145">
        <v>10</v>
      </c>
      <c r="F464" s="137">
        <f t="shared" si="36"/>
        <v>10</v>
      </c>
      <c r="G464" s="136">
        <f t="shared" si="35"/>
        <v>0.27777777777777779</v>
      </c>
      <c r="H464" s="133"/>
      <c r="I464" s="123" t="str">
        <f t="shared" si="37"/>
        <v>'207</v>
      </c>
      <c r="J464" s="142">
        <f t="shared" si="38"/>
        <v>3</v>
      </c>
      <c r="K464" s="172">
        <f t="shared" si="39"/>
        <v>46</v>
      </c>
    </row>
    <row r="465" spans="1:11" ht="14.45" customHeight="1">
      <c r="A465" s="143">
        <v>20701</v>
      </c>
      <c r="B465" s="144" t="s">
        <v>910</v>
      </c>
      <c r="C465" s="138">
        <v>36</v>
      </c>
      <c r="D465" s="137">
        <f t="shared" si="36"/>
        <v>36</v>
      </c>
      <c r="E465" s="145">
        <v>10</v>
      </c>
      <c r="F465" s="137">
        <f t="shared" si="36"/>
        <v>10</v>
      </c>
      <c r="G465" s="136">
        <f t="shared" si="35"/>
        <v>0.27777777777777779</v>
      </c>
      <c r="H465" s="133"/>
      <c r="I465" s="123" t="str">
        <f t="shared" si="37"/>
        <v>'20701</v>
      </c>
      <c r="J465" s="142">
        <f t="shared" si="38"/>
        <v>5</v>
      </c>
      <c r="K465" s="172">
        <f t="shared" si="39"/>
        <v>46</v>
      </c>
    </row>
    <row r="466" spans="1:11">
      <c r="A466" s="143">
        <v>2070101</v>
      </c>
      <c r="B466" s="144" t="s">
        <v>612</v>
      </c>
      <c r="C466" s="138">
        <v>31</v>
      </c>
      <c r="D466" s="137">
        <f t="shared" si="36"/>
        <v>31</v>
      </c>
      <c r="E466" s="145">
        <v>0</v>
      </c>
      <c r="F466" s="137">
        <f t="shared" si="36"/>
        <v>0</v>
      </c>
      <c r="G466" s="136">
        <f t="shared" si="35"/>
        <v>0</v>
      </c>
      <c r="H466" s="133"/>
      <c r="I466" s="123" t="str">
        <f t="shared" si="37"/>
        <v>'2070101</v>
      </c>
      <c r="J466" s="142">
        <f t="shared" si="38"/>
        <v>7</v>
      </c>
      <c r="K466" s="172">
        <f t="shared" si="39"/>
        <v>31</v>
      </c>
    </row>
    <row r="467" spans="1:11" hidden="1">
      <c r="A467" s="143">
        <v>2070102</v>
      </c>
      <c r="B467" s="144" t="s">
        <v>613</v>
      </c>
      <c r="C467" s="138"/>
      <c r="D467" s="137">
        <f t="shared" si="36"/>
        <v>0</v>
      </c>
      <c r="E467" s="145">
        <v>0</v>
      </c>
      <c r="F467" s="137">
        <f t="shared" si="36"/>
        <v>0</v>
      </c>
      <c r="G467" s="136">
        <f t="shared" si="35"/>
        <v>0</v>
      </c>
      <c r="H467" s="133"/>
      <c r="I467" s="123" t="str">
        <f t="shared" si="37"/>
        <v>'2070102</v>
      </c>
      <c r="J467" s="142">
        <f t="shared" si="38"/>
        <v>7</v>
      </c>
      <c r="K467" s="172">
        <f t="shared" si="39"/>
        <v>0</v>
      </c>
    </row>
    <row r="468" spans="1:11" hidden="1">
      <c r="A468" s="143">
        <v>2070103</v>
      </c>
      <c r="B468" s="144" t="s">
        <v>614</v>
      </c>
      <c r="C468" s="138"/>
      <c r="D468" s="137">
        <f t="shared" si="36"/>
        <v>0</v>
      </c>
      <c r="E468" s="145">
        <v>0</v>
      </c>
      <c r="F468" s="137">
        <f t="shared" si="36"/>
        <v>0</v>
      </c>
      <c r="G468" s="136">
        <f t="shared" si="35"/>
        <v>0</v>
      </c>
      <c r="H468" s="133"/>
      <c r="I468" s="123" t="str">
        <f t="shared" si="37"/>
        <v>'2070103</v>
      </c>
      <c r="J468" s="142">
        <f t="shared" si="38"/>
        <v>7</v>
      </c>
      <c r="K468" s="172">
        <f t="shared" si="39"/>
        <v>0</v>
      </c>
    </row>
    <row r="469" spans="1:11" hidden="1">
      <c r="A469" s="143">
        <v>2070104</v>
      </c>
      <c r="B469" s="144" t="s">
        <v>911</v>
      </c>
      <c r="C469" s="138"/>
      <c r="D469" s="137">
        <f t="shared" si="36"/>
        <v>0</v>
      </c>
      <c r="E469" s="145">
        <v>0</v>
      </c>
      <c r="F469" s="137">
        <f t="shared" si="36"/>
        <v>0</v>
      </c>
      <c r="G469" s="136">
        <f t="shared" si="35"/>
        <v>0</v>
      </c>
      <c r="H469" s="133"/>
      <c r="I469" s="123" t="str">
        <f t="shared" si="37"/>
        <v>'2070104</v>
      </c>
      <c r="J469" s="142">
        <f t="shared" si="38"/>
        <v>7</v>
      </c>
      <c r="K469" s="172">
        <f t="shared" si="39"/>
        <v>0</v>
      </c>
    </row>
    <row r="470" spans="1:11" hidden="1">
      <c r="A470" s="143">
        <v>2070105</v>
      </c>
      <c r="B470" s="144" t="s">
        <v>912</v>
      </c>
      <c r="C470" s="138"/>
      <c r="D470" s="137">
        <f t="shared" si="36"/>
        <v>0</v>
      </c>
      <c r="E470" s="145">
        <v>0</v>
      </c>
      <c r="F470" s="137">
        <f t="shared" si="36"/>
        <v>0</v>
      </c>
      <c r="G470" s="136">
        <f t="shared" si="35"/>
        <v>0</v>
      </c>
      <c r="H470" s="133"/>
      <c r="I470" s="123" t="str">
        <f t="shared" si="37"/>
        <v>'2070105</v>
      </c>
      <c r="J470" s="142">
        <f t="shared" si="38"/>
        <v>7</v>
      </c>
      <c r="K470" s="172">
        <f t="shared" si="39"/>
        <v>0</v>
      </c>
    </row>
    <row r="471" spans="1:11" hidden="1">
      <c r="A471" s="143">
        <v>2070106</v>
      </c>
      <c r="B471" s="144" t="s">
        <v>913</v>
      </c>
      <c r="C471" s="138"/>
      <c r="D471" s="137">
        <f t="shared" si="36"/>
        <v>0</v>
      </c>
      <c r="E471" s="145">
        <v>0</v>
      </c>
      <c r="F471" s="137">
        <f t="shared" si="36"/>
        <v>0</v>
      </c>
      <c r="G471" s="136">
        <f t="shared" si="35"/>
        <v>0</v>
      </c>
      <c r="H471" s="133"/>
      <c r="I471" s="123" t="str">
        <f t="shared" si="37"/>
        <v>'2070106</v>
      </c>
      <c r="J471" s="142">
        <f t="shared" si="38"/>
        <v>7</v>
      </c>
      <c r="K471" s="172">
        <f t="shared" si="39"/>
        <v>0</v>
      </c>
    </row>
    <row r="472" spans="1:11" hidden="1">
      <c r="A472" s="143">
        <v>2070107</v>
      </c>
      <c r="B472" s="144" t="s">
        <v>914</v>
      </c>
      <c r="C472" s="138"/>
      <c r="D472" s="137">
        <f t="shared" si="36"/>
        <v>0</v>
      </c>
      <c r="E472" s="145">
        <v>0</v>
      </c>
      <c r="F472" s="137">
        <f t="shared" si="36"/>
        <v>0</v>
      </c>
      <c r="G472" s="136">
        <f t="shared" si="35"/>
        <v>0</v>
      </c>
      <c r="H472" s="133"/>
      <c r="I472" s="123" t="str">
        <f t="shared" si="37"/>
        <v>'2070107</v>
      </c>
      <c r="J472" s="142">
        <f t="shared" si="38"/>
        <v>7</v>
      </c>
      <c r="K472" s="172">
        <f t="shared" si="39"/>
        <v>0</v>
      </c>
    </row>
    <row r="473" spans="1:11" hidden="1">
      <c r="A473" s="143">
        <v>2070108</v>
      </c>
      <c r="B473" s="144" t="s">
        <v>915</v>
      </c>
      <c r="C473" s="138"/>
      <c r="D473" s="137">
        <f t="shared" si="36"/>
        <v>0</v>
      </c>
      <c r="E473" s="145">
        <v>0</v>
      </c>
      <c r="F473" s="137">
        <f t="shared" si="36"/>
        <v>0</v>
      </c>
      <c r="G473" s="136">
        <f t="shared" si="35"/>
        <v>0</v>
      </c>
      <c r="H473" s="133"/>
      <c r="I473" s="123" t="str">
        <f t="shared" si="37"/>
        <v>'2070108</v>
      </c>
      <c r="J473" s="142">
        <f t="shared" si="38"/>
        <v>7</v>
      </c>
      <c r="K473" s="172">
        <f t="shared" si="39"/>
        <v>0</v>
      </c>
    </row>
    <row r="474" spans="1:11" hidden="1">
      <c r="A474" s="143">
        <v>2070109</v>
      </c>
      <c r="B474" s="144" t="s">
        <v>916</v>
      </c>
      <c r="C474" s="138"/>
      <c r="D474" s="137">
        <f t="shared" si="36"/>
        <v>0</v>
      </c>
      <c r="E474" s="145">
        <v>0</v>
      </c>
      <c r="F474" s="137">
        <f t="shared" si="36"/>
        <v>0</v>
      </c>
      <c r="G474" s="136">
        <f t="shared" si="35"/>
        <v>0</v>
      </c>
      <c r="H474" s="133"/>
      <c r="I474" s="123" t="str">
        <f t="shared" si="37"/>
        <v>'2070109</v>
      </c>
      <c r="J474" s="142">
        <f t="shared" si="38"/>
        <v>7</v>
      </c>
      <c r="K474" s="172">
        <f t="shared" si="39"/>
        <v>0</v>
      </c>
    </row>
    <row r="475" spans="1:11" hidden="1">
      <c r="A475" s="143">
        <v>2070110</v>
      </c>
      <c r="B475" s="144" t="s">
        <v>917</v>
      </c>
      <c r="C475" s="138"/>
      <c r="D475" s="137">
        <f t="shared" si="36"/>
        <v>0</v>
      </c>
      <c r="E475" s="145">
        <v>0</v>
      </c>
      <c r="F475" s="137">
        <f t="shared" si="36"/>
        <v>0</v>
      </c>
      <c r="G475" s="136">
        <f t="shared" si="35"/>
        <v>0</v>
      </c>
      <c r="H475" s="133"/>
      <c r="I475" s="123" t="str">
        <f t="shared" si="37"/>
        <v>'2070110</v>
      </c>
      <c r="J475" s="142">
        <f t="shared" si="38"/>
        <v>7</v>
      </c>
      <c r="K475" s="172">
        <f t="shared" si="39"/>
        <v>0</v>
      </c>
    </row>
    <row r="476" spans="1:11" hidden="1">
      <c r="A476" s="143">
        <v>2070111</v>
      </c>
      <c r="B476" s="144" t="s">
        <v>918</v>
      </c>
      <c r="C476" s="138"/>
      <c r="D476" s="137">
        <f t="shared" si="36"/>
        <v>0</v>
      </c>
      <c r="E476" s="145">
        <v>0</v>
      </c>
      <c r="F476" s="137">
        <f t="shared" si="36"/>
        <v>0</v>
      </c>
      <c r="G476" s="136">
        <f t="shared" si="35"/>
        <v>0</v>
      </c>
      <c r="H476" s="133"/>
      <c r="I476" s="123" t="str">
        <f t="shared" si="37"/>
        <v>'2070111</v>
      </c>
      <c r="J476" s="142">
        <f t="shared" si="38"/>
        <v>7</v>
      </c>
      <c r="K476" s="172">
        <f t="shared" si="39"/>
        <v>0</v>
      </c>
    </row>
    <row r="477" spans="1:11" hidden="1">
      <c r="A477" s="143">
        <v>2070112</v>
      </c>
      <c r="B477" s="144" t="s">
        <v>919</v>
      </c>
      <c r="C477" s="138"/>
      <c r="D477" s="137">
        <f t="shared" si="36"/>
        <v>0</v>
      </c>
      <c r="E477" s="145">
        <v>0</v>
      </c>
      <c r="F477" s="137">
        <f t="shared" si="36"/>
        <v>0</v>
      </c>
      <c r="G477" s="136">
        <f t="shared" si="35"/>
        <v>0</v>
      </c>
      <c r="H477" s="133"/>
      <c r="I477" s="123" t="str">
        <f t="shared" si="37"/>
        <v>'2070112</v>
      </c>
      <c r="J477" s="142">
        <f t="shared" si="38"/>
        <v>7</v>
      </c>
      <c r="K477" s="172">
        <f t="shared" si="39"/>
        <v>0</v>
      </c>
    </row>
    <row r="478" spans="1:11" hidden="1">
      <c r="A478" s="143">
        <v>2070113</v>
      </c>
      <c r="B478" s="144" t="s">
        <v>920</v>
      </c>
      <c r="C478" s="138"/>
      <c r="D478" s="137">
        <f t="shared" si="36"/>
        <v>0</v>
      </c>
      <c r="E478" s="145">
        <v>0</v>
      </c>
      <c r="F478" s="137">
        <f t="shared" si="36"/>
        <v>0</v>
      </c>
      <c r="G478" s="136">
        <f t="shared" si="35"/>
        <v>0</v>
      </c>
      <c r="H478" s="133"/>
      <c r="I478" s="123" t="str">
        <f t="shared" si="37"/>
        <v>'2070113</v>
      </c>
      <c r="J478" s="142">
        <f t="shared" si="38"/>
        <v>7</v>
      </c>
      <c r="K478" s="172">
        <f t="shared" si="39"/>
        <v>0</v>
      </c>
    </row>
    <row r="479" spans="1:11" hidden="1">
      <c r="A479" s="143">
        <v>2070114</v>
      </c>
      <c r="B479" s="144" t="s">
        <v>921</v>
      </c>
      <c r="C479" s="138"/>
      <c r="D479" s="137">
        <f t="shared" si="36"/>
        <v>0</v>
      </c>
      <c r="E479" s="145">
        <v>0</v>
      </c>
      <c r="F479" s="137">
        <f t="shared" si="36"/>
        <v>0</v>
      </c>
      <c r="G479" s="136">
        <f t="shared" si="35"/>
        <v>0</v>
      </c>
      <c r="H479" s="133"/>
      <c r="I479" s="123" t="str">
        <f t="shared" si="37"/>
        <v>'2070114</v>
      </c>
      <c r="J479" s="142">
        <f t="shared" si="38"/>
        <v>7</v>
      </c>
      <c r="K479" s="172">
        <f t="shared" si="39"/>
        <v>0</v>
      </c>
    </row>
    <row r="480" spans="1:11" ht="14.45" customHeight="1">
      <c r="A480" s="143">
        <v>2070199</v>
      </c>
      <c r="B480" s="144" t="s">
        <v>922</v>
      </c>
      <c r="C480" s="138">
        <v>5</v>
      </c>
      <c r="D480" s="137">
        <f t="shared" si="36"/>
        <v>5</v>
      </c>
      <c r="E480" s="145">
        <v>10</v>
      </c>
      <c r="F480" s="137">
        <f t="shared" si="36"/>
        <v>10</v>
      </c>
      <c r="G480" s="136">
        <f t="shared" si="35"/>
        <v>2</v>
      </c>
      <c r="H480" s="133"/>
      <c r="I480" s="123" t="str">
        <f t="shared" si="37"/>
        <v>'2070199</v>
      </c>
      <c r="J480" s="142">
        <f t="shared" si="38"/>
        <v>7</v>
      </c>
      <c r="K480" s="172">
        <f t="shared" si="39"/>
        <v>15</v>
      </c>
    </row>
    <row r="481" spans="1:11" hidden="1">
      <c r="A481" s="143">
        <v>20702</v>
      </c>
      <c r="B481" s="144" t="s">
        <v>923</v>
      </c>
      <c r="C481" s="138"/>
      <c r="D481" s="137">
        <f t="shared" si="36"/>
        <v>0</v>
      </c>
      <c r="E481" s="145">
        <v>0</v>
      </c>
      <c r="F481" s="137">
        <f t="shared" si="36"/>
        <v>0</v>
      </c>
      <c r="G481" s="136">
        <f t="shared" si="35"/>
        <v>0</v>
      </c>
      <c r="H481" s="133"/>
      <c r="I481" s="123" t="str">
        <f t="shared" si="37"/>
        <v>'20702</v>
      </c>
      <c r="J481" s="142">
        <f t="shared" si="38"/>
        <v>5</v>
      </c>
      <c r="K481" s="172">
        <f t="shared" si="39"/>
        <v>0</v>
      </c>
    </row>
    <row r="482" spans="1:11" hidden="1">
      <c r="A482" s="143">
        <v>2070201</v>
      </c>
      <c r="B482" s="144" t="s">
        <v>612</v>
      </c>
      <c r="C482" s="138"/>
      <c r="D482" s="137">
        <f t="shared" si="36"/>
        <v>0</v>
      </c>
      <c r="E482" s="145">
        <v>0</v>
      </c>
      <c r="F482" s="137">
        <f t="shared" si="36"/>
        <v>0</v>
      </c>
      <c r="G482" s="136">
        <f t="shared" si="35"/>
        <v>0</v>
      </c>
      <c r="H482" s="133"/>
      <c r="I482" s="123" t="str">
        <f t="shared" si="37"/>
        <v>'2070201</v>
      </c>
      <c r="J482" s="142">
        <f t="shared" si="38"/>
        <v>7</v>
      </c>
      <c r="K482" s="172">
        <f t="shared" si="39"/>
        <v>0</v>
      </c>
    </row>
    <row r="483" spans="1:11" hidden="1">
      <c r="A483" s="143">
        <v>2070202</v>
      </c>
      <c r="B483" s="144" t="s">
        <v>613</v>
      </c>
      <c r="C483" s="138"/>
      <c r="D483" s="137">
        <f t="shared" si="36"/>
        <v>0</v>
      </c>
      <c r="E483" s="145">
        <v>0</v>
      </c>
      <c r="F483" s="137">
        <f t="shared" si="36"/>
        <v>0</v>
      </c>
      <c r="G483" s="136">
        <f t="shared" si="35"/>
        <v>0</v>
      </c>
      <c r="H483" s="133"/>
      <c r="I483" s="123" t="str">
        <f t="shared" si="37"/>
        <v>'2070202</v>
      </c>
      <c r="J483" s="142">
        <f t="shared" si="38"/>
        <v>7</v>
      </c>
      <c r="K483" s="172">
        <f t="shared" si="39"/>
        <v>0</v>
      </c>
    </row>
    <row r="484" spans="1:11" hidden="1">
      <c r="A484" s="143">
        <v>2070203</v>
      </c>
      <c r="B484" s="144" t="s">
        <v>614</v>
      </c>
      <c r="C484" s="138"/>
      <c r="D484" s="137">
        <f t="shared" si="36"/>
        <v>0</v>
      </c>
      <c r="E484" s="145">
        <v>0</v>
      </c>
      <c r="F484" s="137">
        <f t="shared" si="36"/>
        <v>0</v>
      </c>
      <c r="G484" s="136">
        <f t="shared" si="35"/>
        <v>0</v>
      </c>
      <c r="H484" s="133"/>
      <c r="I484" s="123" t="str">
        <f t="shared" si="37"/>
        <v>'2070203</v>
      </c>
      <c r="J484" s="142">
        <f t="shared" si="38"/>
        <v>7</v>
      </c>
      <c r="K484" s="172">
        <f t="shared" si="39"/>
        <v>0</v>
      </c>
    </row>
    <row r="485" spans="1:11" hidden="1">
      <c r="A485" s="143">
        <v>2070204</v>
      </c>
      <c r="B485" s="144" t="s">
        <v>924</v>
      </c>
      <c r="C485" s="138"/>
      <c r="D485" s="137">
        <f t="shared" si="36"/>
        <v>0</v>
      </c>
      <c r="E485" s="145">
        <v>0</v>
      </c>
      <c r="F485" s="137">
        <f t="shared" si="36"/>
        <v>0</v>
      </c>
      <c r="G485" s="136">
        <f t="shared" si="35"/>
        <v>0</v>
      </c>
      <c r="H485" s="133"/>
      <c r="I485" s="123" t="str">
        <f t="shared" si="37"/>
        <v>'2070204</v>
      </c>
      <c r="J485" s="142">
        <f t="shared" si="38"/>
        <v>7</v>
      </c>
      <c r="K485" s="172">
        <f t="shared" si="39"/>
        <v>0</v>
      </c>
    </row>
    <row r="486" spans="1:11" hidden="1">
      <c r="A486" s="143">
        <v>2070205</v>
      </c>
      <c r="B486" s="144" t="s">
        <v>925</v>
      </c>
      <c r="C486" s="138"/>
      <c r="D486" s="137">
        <f t="shared" si="36"/>
        <v>0</v>
      </c>
      <c r="E486" s="145">
        <v>0</v>
      </c>
      <c r="F486" s="137">
        <f t="shared" si="36"/>
        <v>0</v>
      </c>
      <c r="G486" s="136">
        <f t="shared" si="35"/>
        <v>0</v>
      </c>
      <c r="H486" s="133"/>
      <c r="I486" s="123" t="str">
        <f t="shared" si="37"/>
        <v>'2070205</v>
      </c>
      <c r="J486" s="142">
        <f t="shared" si="38"/>
        <v>7</v>
      </c>
      <c r="K486" s="172">
        <f t="shared" si="39"/>
        <v>0</v>
      </c>
    </row>
    <row r="487" spans="1:11" hidden="1">
      <c r="A487" s="143">
        <v>2070206</v>
      </c>
      <c r="B487" s="144" t="s">
        <v>926</v>
      </c>
      <c r="C487" s="138"/>
      <c r="D487" s="137">
        <f t="shared" si="36"/>
        <v>0</v>
      </c>
      <c r="E487" s="145">
        <v>0</v>
      </c>
      <c r="F487" s="137">
        <f t="shared" si="36"/>
        <v>0</v>
      </c>
      <c r="G487" s="136">
        <f t="shared" si="35"/>
        <v>0</v>
      </c>
      <c r="H487" s="133"/>
      <c r="I487" s="123" t="str">
        <f t="shared" si="37"/>
        <v>'2070206</v>
      </c>
      <c r="J487" s="142">
        <f t="shared" si="38"/>
        <v>7</v>
      </c>
      <c r="K487" s="172">
        <f t="shared" si="39"/>
        <v>0</v>
      </c>
    </row>
    <row r="488" spans="1:11" hidden="1">
      <c r="A488" s="143">
        <v>2070299</v>
      </c>
      <c r="B488" s="144" t="s">
        <v>927</v>
      </c>
      <c r="C488" s="138"/>
      <c r="D488" s="137">
        <f t="shared" si="36"/>
        <v>0</v>
      </c>
      <c r="E488" s="145">
        <v>0</v>
      </c>
      <c r="F488" s="137">
        <f t="shared" si="36"/>
        <v>0</v>
      </c>
      <c r="G488" s="136">
        <f t="shared" si="35"/>
        <v>0</v>
      </c>
      <c r="H488" s="133"/>
      <c r="I488" s="123" t="str">
        <f t="shared" si="37"/>
        <v>'2070299</v>
      </c>
      <c r="J488" s="142">
        <f t="shared" si="38"/>
        <v>7</v>
      </c>
      <c r="K488" s="172">
        <f t="shared" si="39"/>
        <v>0</v>
      </c>
    </row>
    <row r="489" spans="1:11" hidden="1">
      <c r="A489" s="143">
        <v>20703</v>
      </c>
      <c r="B489" s="144" t="s">
        <v>928</v>
      </c>
      <c r="C489" s="138"/>
      <c r="D489" s="137">
        <f t="shared" si="36"/>
        <v>0</v>
      </c>
      <c r="E489" s="145">
        <v>0</v>
      </c>
      <c r="F489" s="137">
        <f t="shared" si="36"/>
        <v>0</v>
      </c>
      <c r="G489" s="136">
        <f t="shared" si="35"/>
        <v>0</v>
      </c>
      <c r="H489" s="133"/>
      <c r="I489" s="123" t="str">
        <f t="shared" si="37"/>
        <v>'20703</v>
      </c>
      <c r="J489" s="142">
        <f t="shared" si="38"/>
        <v>5</v>
      </c>
      <c r="K489" s="172">
        <f t="shared" si="39"/>
        <v>0</v>
      </c>
    </row>
    <row r="490" spans="1:11" hidden="1">
      <c r="A490" s="143">
        <v>2070301</v>
      </c>
      <c r="B490" s="144" t="s">
        <v>612</v>
      </c>
      <c r="C490" s="138"/>
      <c r="D490" s="137">
        <f t="shared" si="36"/>
        <v>0</v>
      </c>
      <c r="E490" s="145">
        <v>0</v>
      </c>
      <c r="F490" s="137">
        <f t="shared" si="36"/>
        <v>0</v>
      </c>
      <c r="G490" s="136">
        <f t="shared" si="35"/>
        <v>0</v>
      </c>
      <c r="H490" s="133"/>
      <c r="I490" s="123" t="str">
        <f t="shared" si="37"/>
        <v>'2070301</v>
      </c>
      <c r="J490" s="142">
        <f t="shared" si="38"/>
        <v>7</v>
      </c>
      <c r="K490" s="172">
        <f t="shared" si="39"/>
        <v>0</v>
      </c>
    </row>
    <row r="491" spans="1:11" hidden="1">
      <c r="A491" s="143">
        <v>2070302</v>
      </c>
      <c r="B491" s="144" t="s">
        <v>613</v>
      </c>
      <c r="C491" s="138"/>
      <c r="D491" s="137">
        <f t="shared" si="36"/>
        <v>0</v>
      </c>
      <c r="E491" s="145">
        <v>0</v>
      </c>
      <c r="F491" s="137">
        <f t="shared" si="36"/>
        <v>0</v>
      </c>
      <c r="G491" s="136">
        <f t="shared" si="35"/>
        <v>0</v>
      </c>
      <c r="H491" s="133"/>
      <c r="I491" s="123" t="str">
        <f t="shared" si="37"/>
        <v>'2070302</v>
      </c>
      <c r="J491" s="142">
        <f t="shared" si="38"/>
        <v>7</v>
      </c>
      <c r="K491" s="172">
        <f t="shared" si="39"/>
        <v>0</v>
      </c>
    </row>
    <row r="492" spans="1:11" hidden="1">
      <c r="A492" s="143">
        <v>2070303</v>
      </c>
      <c r="B492" s="144" t="s">
        <v>614</v>
      </c>
      <c r="C492" s="138"/>
      <c r="D492" s="137">
        <f t="shared" si="36"/>
        <v>0</v>
      </c>
      <c r="E492" s="145">
        <v>0</v>
      </c>
      <c r="F492" s="137">
        <f t="shared" si="36"/>
        <v>0</v>
      </c>
      <c r="G492" s="136">
        <f t="shared" si="35"/>
        <v>0</v>
      </c>
      <c r="H492" s="133"/>
      <c r="I492" s="123" t="str">
        <f t="shared" si="37"/>
        <v>'2070303</v>
      </c>
      <c r="J492" s="142">
        <f t="shared" si="38"/>
        <v>7</v>
      </c>
      <c r="K492" s="172">
        <f t="shared" si="39"/>
        <v>0</v>
      </c>
    </row>
    <row r="493" spans="1:11" hidden="1">
      <c r="A493" s="143">
        <v>2070304</v>
      </c>
      <c r="B493" s="144" t="s">
        <v>929</v>
      </c>
      <c r="C493" s="138"/>
      <c r="D493" s="137">
        <f t="shared" si="36"/>
        <v>0</v>
      </c>
      <c r="E493" s="145">
        <v>0</v>
      </c>
      <c r="F493" s="137">
        <f t="shared" si="36"/>
        <v>0</v>
      </c>
      <c r="G493" s="136">
        <f t="shared" si="35"/>
        <v>0</v>
      </c>
      <c r="H493" s="133"/>
      <c r="I493" s="123" t="str">
        <f t="shared" si="37"/>
        <v>'2070304</v>
      </c>
      <c r="J493" s="142">
        <f t="shared" si="38"/>
        <v>7</v>
      </c>
      <c r="K493" s="172">
        <f t="shared" si="39"/>
        <v>0</v>
      </c>
    </row>
    <row r="494" spans="1:11" hidden="1">
      <c r="A494" s="143">
        <v>2070305</v>
      </c>
      <c r="B494" s="144" t="s">
        <v>930</v>
      </c>
      <c r="C494" s="138"/>
      <c r="D494" s="137">
        <f t="shared" si="36"/>
        <v>0</v>
      </c>
      <c r="E494" s="145">
        <v>0</v>
      </c>
      <c r="F494" s="137">
        <f t="shared" si="36"/>
        <v>0</v>
      </c>
      <c r="G494" s="136">
        <f t="shared" si="35"/>
        <v>0</v>
      </c>
      <c r="H494" s="133"/>
      <c r="I494" s="123" t="str">
        <f t="shared" si="37"/>
        <v>'2070305</v>
      </c>
      <c r="J494" s="142">
        <f t="shared" si="38"/>
        <v>7</v>
      </c>
      <c r="K494" s="172">
        <f t="shared" si="39"/>
        <v>0</v>
      </c>
    </row>
    <row r="495" spans="1:11" hidden="1">
      <c r="A495" s="143">
        <v>2070306</v>
      </c>
      <c r="B495" s="144" t="s">
        <v>931</v>
      </c>
      <c r="C495" s="138"/>
      <c r="D495" s="137">
        <f t="shared" si="36"/>
        <v>0</v>
      </c>
      <c r="E495" s="145">
        <v>0</v>
      </c>
      <c r="F495" s="137">
        <f t="shared" si="36"/>
        <v>0</v>
      </c>
      <c r="G495" s="136">
        <f t="shared" si="35"/>
        <v>0</v>
      </c>
      <c r="H495" s="133"/>
      <c r="I495" s="123" t="str">
        <f t="shared" si="37"/>
        <v>'2070306</v>
      </c>
      <c r="J495" s="142">
        <f t="shared" si="38"/>
        <v>7</v>
      </c>
      <c r="K495" s="172">
        <f t="shared" si="39"/>
        <v>0</v>
      </c>
    </row>
    <row r="496" spans="1:11" hidden="1">
      <c r="A496" s="143">
        <v>2070307</v>
      </c>
      <c r="B496" s="144" t="s">
        <v>932</v>
      </c>
      <c r="C496" s="138"/>
      <c r="D496" s="137">
        <f t="shared" si="36"/>
        <v>0</v>
      </c>
      <c r="E496" s="145">
        <v>0</v>
      </c>
      <c r="F496" s="137">
        <f t="shared" si="36"/>
        <v>0</v>
      </c>
      <c r="G496" s="136">
        <f t="shared" si="35"/>
        <v>0</v>
      </c>
      <c r="H496" s="133"/>
      <c r="I496" s="123" t="str">
        <f t="shared" si="37"/>
        <v>'2070307</v>
      </c>
      <c r="J496" s="142">
        <f t="shared" si="38"/>
        <v>7</v>
      </c>
      <c r="K496" s="172">
        <f t="shared" si="39"/>
        <v>0</v>
      </c>
    </row>
    <row r="497" spans="1:11" hidden="1">
      <c r="A497" s="143">
        <v>2070308</v>
      </c>
      <c r="B497" s="144" t="s">
        <v>933</v>
      </c>
      <c r="C497" s="138"/>
      <c r="D497" s="137">
        <f t="shared" si="36"/>
        <v>0</v>
      </c>
      <c r="E497" s="145">
        <v>0</v>
      </c>
      <c r="F497" s="137">
        <f t="shared" si="36"/>
        <v>0</v>
      </c>
      <c r="G497" s="136">
        <f t="shared" si="35"/>
        <v>0</v>
      </c>
      <c r="H497" s="133"/>
      <c r="I497" s="123" t="str">
        <f t="shared" si="37"/>
        <v>'2070308</v>
      </c>
      <c r="J497" s="142">
        <f t="shared" si="38"/>
        <v>7</v>
      </c>
      <c r="K497" s="172">
        <f t="shared" si="39"/>
        <v>0</v>
      </c>
    </row>
    <row r="498" spans="1:11" hidden="1">
      <c r="A498" s="143">
        <v>2070309</v>
      </c>
      <c r="B498" s="144" t="s">
        <v>934</v>
      </c>
      <c r="C498" s="138"/>
      <c r="D498" s="137">
        <f t="shared" si="36"/>
        <v>0</v>
      </c>
      <c r="E498" s="145">
        <v>0</v>
      </c>
      <c r="F498" s="137">
        <f t="shared" si="36"/>
        <v>0</v>
      </c>
      <c r="G498" s="136">
        <f t="shared" si="35"/>
        <v>0</v>
      </c>
      <c r="H498" s="133"/>
      <c r="I498" s="123" t="str">
        <f t="shared" si="37"/>
        <v>'2070309</v>
      </c>
      <c r="J498" s="142">
        <f t="shared" si="38"/>
        <v>7</v>
      </c>
      <c r="K498" s="172">
        <f t="shared" si="39"/>
        <v>0</v>
      </c>
    </row>
    <row r="499" spans="1:11" hidden="1">
      <c r="A499" s="143">
        <v>2070399</v>
      </c>
      <c r="B499" s="144" t="s">
        <v>935</v>
      </c>
      <c r="C499" s="138"/>
      <c r="D499" s="137">
        <f t="shared" si="36"/>
        <v>0</v>
      </c>
      <c r="E499" s="145">
        <v>0</v>
      </c>
      <c r="F499" s="137">
        <f t="shared" si="36"/>
        <v>0</v>
      </c>
      <c r="G499" s="136">
        <f t="shared" si="35"/>
        <v>0</v>
      </c>
      <c r="H499" s="133"/>
      <c r="I499" s="123" t="str">
        <f t="shared" si="37"/>
        <v>'2070399</v>
      </c>
      <c r="J499" s="142">
        <f t="shared" si="38"/>
        <v>7</v>
      </c>
      <c r="K499" s="172">
        <f t="shared" si="39"/>
        <v>0</v>
      </c>
    </row>
    <row r="500" spans="1:11" hidden="1">
      <c r="A500" s="143">
        <v>20706</v>
      </c>
      <c r="B500" s="144" t="s">
        <v>936</v>
      </c>
      <c r="C500" s="138"/>
      <c r="D500" s="137">
        <f t="shared" si="36"/>
        <v>0</v>
      </c>
      <c r="E500" s="145">
        <v>0</v>
      </c>
      <c r="F500" s="137">
        <f t="shared" si="36"/>
        <v>0</v>
      </c>
      <c r="G500" s="136">
        <f t="shared" si="35"/>
        <v>0</v>
      </c>
      <c r="H500" s="133"/>
      <c r="I500" s="123" t="str">
        <f t="shared" si="37"/>
        <v>'20706</v>
      </c>
      <c r="J500" s="142">
        <f t="shared" si="38"/>
        <v>5</v>
      </c>
      <c r="K500" s="172">
        <f t="shared" si="39"/>
        <v>0</v>
      </c>
    </row>
    <row r="501" spans="1:11" hidden="1">
      <c r="A501" s="143">
        <v>2070601</v>
      </c>
      <c r="B501" s="144" t="s">
        <v>612</v>
      </c>
      <c r="C501" s="138"/>
      <c r="D501" s="137">
        <f t="shared" si="36"/>
        <v>0</v>
      </c>
      <c r="E501" s="145">
        <v>0</v>
      </c>
      <c r="F501" s="137">
        <f t="shared" si="36"/>
        <v>0</v>
      </c>
      <c r="G501" s="136">
        <f t="shared" si="35"/>
        <v>0</v>
      </c>
      <c r="H501" s="133"/>
      <c r="I501" s="123" t="str">
        <f t="shared" si="37"/>
        <v>'2070601</v>
      </c>
      <c r="J501" s="142">
        <f t="shared" si="38"/>
        <v>7</v>
      </c>
      <c r="K501" s="172">
        <f t="shared" si="39"/>
        <v>0</v>
      </c>
    </row>
    <row r="502" spans="1:11" hidden="1">
      <c r="A502" s="143">
        <v>2070602</v>
      </c>
      <c r="B502" s="144" t="s">
        <v>937</v>
      </c>
      <c r="C502" s="138"/>
      <c r="D502" s="137">
        <f t="shared" si="36"/>
        <v>0</v>
      </c>
      <c r="E502" s="145">
        <v>0</v>
      </c>
      <c r="F502" s="137">
        <f t="shared" si="36"/>
        <v>0</v>
      </c>
      <c r="G502" s="136">
        <f t="shared" si="35"/>
        <v>0</v>
      </c>
      <c r="H502" s="133"/>
      <c r="I502" s="123" t="str">
        <f t="shared" si="37"/>
        <v>'2070602</v>
      </c>
      <c r="J502" s="142">
        <f t="shared" si="38"/>
        <v>7</v>
      </c>
      <c r="K502" s="172">
        <f t="shared" si="39"/>
        <v>0</v>
      </c>
    </row>
    <row r="503" spans="1:11" hidden="1">
      <c r="A503" s="143">
        <v>2070603</v>
      </c>
      <c r="B503" s="144" t="s">
        <v>614</v>
      </c>
      <c r="C503" s="138"/>
      <c r="D503" s="137">
        <f t="shared" si="36"/>
        <v>0</v>
      </c>
      <c r="E503" s="145">
        <v>0</v>
      </c>
      <c r="F503" s="137">
        <f t="shared" si="36"/>
        <v>0</v>
      </c>
      <c r="G503" s="136">
        <f t="shared" si="35"/>
        <v>0</v>
      </c>
      <c r="H503" s="133"/>
      <c r="I503" s="123" t="str">
        <f t="shared" si="37"/>
        <v>'2070603</v>
      </c>
      <c r="J503" s="142">
        <f t="shared" si="38"/>
        <v>7</v>
      </c>
      <c r="K503" s="172">
        <f t="shared" si="39"/>
        <v>0</v>
      </c>
    </row>
    <row r="504" spans="1:11" hidden="1">
      <c r="A504" s="143">
        <v>2070604</v>
      </c>
      <c r="B504" s="144" t="s">
        <v>938</v>
      </c>
      <c r="C504" s="138"/>
      <c r="D504" s="137">
        <f t="shared" si="36"/>
        <v>0</v>
      </c>
      <c r="E504" s="145">
        <v>0</v>
      </c>
      <c r="F504" s="137">
        <f t="shared" si="36"/>
        <v>0</v>
      </c>
      <c r="G504" s="136">
        <f t="shared" si="35"/>
        <v>0</v>
      </c>
      <c r="H504" s="133"/>
      <c r="I504" s="123" t="str">
        <f t="shared" si="37"/>
        <v>'2070604</v>
      </c>
      <c r="J504" s="142">
        <f t="shared" si="38"/>
        <v>7</v>
      </c>
      <c r="K504" s="172">
        <f t="shared" si="39"/>
        <v>0</v>
      </c>
    </row>
    <row r="505" spans="1:11" hidden="1">
      <c r="A505" s="143">
        <v>2070605</v>
      </c>
      <c r="B505" s="144" t="s">
        <v>939</v>
      </c>
      <c r="C505" s="138"/>
      <c r="D505" s="137">
        <f t="shared" si="36"/>
        <v>0</v>
      </c>
      <c r="E505" s="145">
        <v>0</v>
      </c>
      <c r="F505" s="137">
        <f t="shared" si="36"/>
        <v>0</v>
      </c>
      <c r="G505" s="136">
        <f t="shared" si="35"/>
        <v>0</v>
      </c>
      <c r="H505" s="133"/>
      <c r="I505" s="123" t="str">
        <f t="shared" si="37"/>
        <v>'2070605</v>
      </c>
      <c r="J505" s="142">
        <f t="shared" si="38"/>
        <v>7</v>
      </c>
      <c r="K505" s="172">
        <f t="shared" si="39"/>
        <v>0</v>
      </c>
    </row>
    <row r="506" spans="1:11" hidden="1">
      <c r="A506" s="143">
        <v>2070606</v>
      </c>
      <c r="B506" s="144" t="s">
        <v>940</v>
      </c>
      <c r="C506" s="138"/>
      <c r="D506" s="137">
        <f t="shared" si="36"/>
        <v>0</v>
      </c>
      <c r="E506" s="145">
        <v>0</v>
      </c>
      <c r="F506" s="137">
        <f t="shared" si="36"/>
        <v>0</v>
      </c>
      <c r="G506" s="136">
        <f t="shared" si="35"/>
        <v>0</v>
      </c>
      <c r="H506" s="133"/>
      <c r="I506" s="123" t="str">
        <f t="shared" si="37"/>
        <v>'2070606</v>
      </c>
      <c r="J506" s="142">
        <f t="shared" si="38"/>
        <v>7</v>
      </c>
      <c r="K506" s="172">
        <f t="shared" si="39"/>
        <v>0</v>
      </c>
    </row>
    <row r="507" spans="1:11" hidden="1">
      <c r="A507" s="143">
        <v>2070607</v>
      </c>
      <c r="B507" s="144" t="s">
        <v>941</v>
      </c>
      <c r="C507" s="138"/>
      <c r="D507" s="137">
        <f t="shared" si="36"/>
        <v>0</v>
      </c>
      <c r="E507" s="145">
        <v>0</v>
      </c>
      <c r="F507" s="137">
        <f t="shared" si="36"/>
        <v>0</v>
      </c>
      <c r="G507" s="136">
        <f t="shared" si="35"/>
        <v>0</v>
      </c>
      <c r="H507" s="133"/>
      <c r="I507" s="123" t="str">
        <f t="shared" si="37"/>
        <v>'2070607</v>
      </c>
      <c r="J507" s="142">
        <f t="shared" si="38"/>
        <v>7</v>
      </c>
      <c r="K507" s="172">
        <f t="shared" si="39"/>
        <v>0</v>
      </c>
    </row>
    <row r="508" spans="1:11" hidden="1">
      <c r="A508" s="143">
        <v>2070699</v>
      </c>
      <c r="B508" s="144" t="s">
        <v>942</v>
      </c>
      <c r="C508" s="138"/>
      <c r="D508" s="137">
        <f t="shared" si="36"/>
        <v>0</v>
      </c>
      <c r="E508" s="145">
        <v>0</v>
      </c>
      <c r="F508" s="137">
        <f t="shared" si="36"/>
        <v>0</v>
      </c>
      <c r="G508" s="136">
        <f t="shared" si="35"/>
        <v>0</v>
      </c>
      <c r="H508" s="133"/>
      <c r="I508" s="123" t="str">
        <f t="shared" si="37"/>
        <v>'2070699</v>
      </c>
      <c r="J508" s="142">
        <f t="shared" si="38"/>
        <v>7</v>
      </c>
      <c r="K508" s="172">
        <f t="shared" si="39"/>
        <v>0</v>
      </c>
    </row>
    <row r="509" spans="1:11" ht="14.45" hidden="1" customHeight="1">
      <c r="A509" s="143">
        <v>20708</v>
      </c>
      <c r="B509" s="144" t="s">
        <v>943</v>
      </c>
      <c r="C509" s="138"/>
      <c r="D509" s="137">
        <f t="shared" si="36"/>
        <v>0</v>
      </c>
      <c r="E509" s="145">
        <v>0</v>
      </c>
      <c r="F509" s="137">
        <f t="shared" si="36"/>
        <v>0</v>
      </c>
      <c r="G509" s="136">
        <f t="shared" si="35"/>
        <v>0</v>
      </c>
      <c r="H509" s="133"/>
      <c r="I509" s="123" t="str">
        <f t="shared" si="37"/>
        <v>'20708</v>
      </c>
      <c r="J509" s="142">
        <f t="shared" si="38"/>
        <v>5</v>
      </c>
      <c r="K509" s="172">
        <f t="shared" si="39"/>
        <v>0</v>
      </c>
    </row>
    <row r="510" spans="1:11" ht="14.45" hidden="1" customHeight="1">
      <c r="A510" s="143">
        <v>2070801</v>
      </c>
      <c r="B510" s="144" t="s">
        <v>612</v>
      </c>
      <c r="C510" s="138"/>
      <c r="D510" s="137">
        <f t="shared" si="36"/>
        <v>0</v>
      </c>
      <c r="E510" s="145">
        <v>0</v>
      </c>
      <c r="F510" s="137">
        <f t="shared" si="36"/>
        <v>0</v>
      </c>
      <c r="G510" s="136">
        <f t="shared" si="35"/>
        <v>0</v>
      </c>
      <c r="H510" s="133"/>
      <c r="I510" s="123" t="str">
        <f t="shared" si="37"/>
        <v>'2070801</v>
      </c>
      <c r="J510" s="142">
        <f t="shared" si="38"/>
        <v>7</v>
      </c>
      <c r="K510" s="172">
        <f t="shared" si="39"/>
        <v>0</v>
      </c>
    </row>
    <row r="511" spans="1:11" hidden="1">
      <c r="A511" s="143">
        <v>2070802</v>
      </c>
      <c r="B511" s="144" t="s">
        <v>613</v>
      </c>
      <c r="C511" s="138"/>
      <c r="D511" s="137">
        <f t="shared" si="36"/>
        <v>0</v>
      </c>
      <c r="E511" s="145">
        <v>0</v>
      </c>
      <c r="F511" s="137">
        <f t="shared" si="36"/>
        <v>0</v>
      </c>
      <c r="G511" s="136">
        <f t="shared" si="35"/>
        <v>0</v>
      </c>
      <c r="H511" s="133"/>
      <c r="I511" s="123" t="str">
        <f t="shared" si="37"/>
        <v>'2070802</v>
      </c>
      <c r="J511" s="142">
        <f t="shared" si="38"/>
        <v>7</v>
      </c>
      <c r="K511" s="172">
        <f t="shared" si="39"/>
        <v>0</v>
      </c>
    </row>
    <row r="512" spans="1:11" hidden="1">
      <c r="A512" s="143">
        <v>2070803</v>
      </c>
      <c r="B512" s="144" t="s">
        <v>614</v>
      </c>
      <c r="C512" s="138"/>
      <c r="D512" s="137">
        <f t="shared" si="36"/>
        <v>0</v>
      </c>
      <c r="E512" s="145">
        <v>0</v>
      </c>
      <c r="F512" s="137">
        <f t="shared" si="36"/>
        <v>0</v>
      </c>
      <c r="G512" s="136">
        <f t="shared" si="35"/>
        <v>0</v>
      </c>
      <c r="H512" s="133"/>
      <c r="I512" s="123" t="str">
        <f t="shared" si="37"/>
        <v>'2070803</v>
      </c>
      <c r="J512" s="142">
        <f t="shared" si="38"/>
        <v>7</v>
      </c>
      <c r="K512" s="172">
        <f t="shared" si="39"/>
        <v>0</v>
      </c>
    </row>
    <row r="513" spans="1:11" hidden="1">
      <c r="A513" s="143">
        <v>2070804</v>
      </c>
      <c r="B513" s="144" t="s">
        <v>944</v>
      </c>
      <c r="C513" s="138"/>
      <c r="D513" s="137">
        <f t="shared" si="36"/>
        <v>0</v>
      </c>
      <c r="E513" s="145">
        <v>0</v>
      </c>
      <c r="F513" s="137">
        <f t="shared" si="36"/>
        <v>0</v>
      </c>
      <c r="G513" s="136">
        <f t="shared" si="35"/>
        <v>0</v>
      </c>
      <c r="H513" s="133"/>
      <c r="I513" s="123" t="str">
        <f t="shared" si="37"/>
        <v>'2070804</v>
      </c>
      <c r="J513" s="142">
        <f t="shared" si="38"/>
        <v>7</v>
      </c>
      <c r="K513" s="172">
        <f t="shared" si="39"/>
        <v>0</v>
      </c>
    </row>
    <row r="514" spans="1:11" hidden="1">
      <c r="A514" s="143">
        <v>2070805</v>
      </c>
      <c r="B514" s="144" t="s">
        <v>945</v>
      </c>
      <c r="C514" s="138"/>
      <c r="D514" s="137">
        <f t="shared" si="36"/>
        <v>0</v>
      </c>
      <c r="E514" s="145">
        <v>0</v>
      </c>
      <c r="F514" s="137">
        <f t="shared" si="36"/>
        <v>0</v>
      </c>
      <c r="G514" s="136">
        <f t="shared" si="35"/>
        <v>0</v>
      </c>
      <c r="H514" s="133"/>
      <c r="I514" s="123" t="str">
        <f t="shared" si="37"/>
        <v>'2070805</v>
      </c>
      <c r="J514" s="142">
        <f t="shared" si="38"/>
        <v>7</v>
      </c>
      <c r="K514" s="172">
        <f t="shared" si="39"/>
        <v>0</v>
      </c>
    </row>
    <row r="515" spans="1:11" hidden="1">
      <c r="A515" s="143">
        <v>2070806</v>
      </c>
      <c r="B515" s="144" t="s">
        <v>946</v>
      </c>
      <c r="C515" s="138"/>
      <c r="D515" s="137">
        <f t="shared" si="36"/>
        <v>0</v>
      </c>
      <c r="E515" s="145">
        <v>0</v>
      </c>
      <c r="F515" s="137">
        <f t="shared" si="36"/>
        <v>0</v>
      </c>
      <c r="G515" s="136">
        <f t="shared" si="35"/>
        <v>0</v>
      </c>
      <c r="H515" s="133"/>
      <c r="I515" s="123" t="str">
        <f t="shared" si="37"/>
        <v>'2070806</v>
      </c>
      <c r="J515" s="142">
        <f t="shared" si="38"/>
        <v>7</v>
      </c>
      <c r="K515" s="172">
        <f t="shared" si="39"/>
        <v>0</v>
      </c>
    </row>
    <row r="516" spans="1:11" hidden="1">
      <c r="A516" s="143">
        <v>2070899</v>
      </c>
      <c r="B516" s="144" t="s">
        <v>947</v>
      </c>
      <c r="C516" s="138"/>
      <c r="D516" s="137">
        <f t="shared" si="36"/>
        <v>0</v>
      </c>
      <c r="E516" s="145">
        <v>0</v>
      </c>
      <c r="F516" s="137">
        <f t="shared" si="36"/>
        <v>0</v>
      </c>
      <c r="G516" s="136">
        <f t="shared" si="35"/>
        <v>0</v>
      </c>
      <c r="H516" s="133"/>
      <c r="I516" s="123" t="str">
        <f t="shared" si="37"/>
        <v>'2070899</v>
      </c>
      <c r="J516" s="142">
        <f t="shared" si="38"/>
        <v>7</v>
      </c>
      <c r="K516" s="172">
        <f t="shared" si="39"/>
        <v>0</v>
      </c>
    </row>
    <row r="517" spans="1:11" hidden="1">
      <c r="A517" s="143">
        <v>20799</v>
      </c>
      <c r="B517" s="144" t="s">
        <v>948</v>
      </c>
      <c r="C517" s="138"/>
      <c r="D517" s="137">
        <f t="shared" si="36"/>
        <v>0</v>
      </c>
      <c r="E517" s="145">
        <v>0</v>
      </c>
      <c r="F517" s="137">
        <f t="shared" si="36"/>
        <v>0</v>
      </c>
      <c r="G517" s="136">
        <f t="shared" si="35"/>
        <v>0</v>
      </c>
      <c r="H517" s="133"/>
      <c r="I517" s="123" t="str">
        <f t="shared" si="37"/>
        <v>'20799</v>
      </c>
      <c r="J517" s="142">
        <f t="shared" si="38"/>
        <v>5</v>
      </c>
      <c r="K517" s="172">
        <f t="shared" si="39"/>
        <v>0</v>
      </c>
    </row>
    <row r="518" spans="1:11" hidden="1">
      <c r="A518" s="143">
        <v>2079902</v>
      </c>
      <c r="B518" s="144" t="s">
        <v>949</v>
      </c>
      <c r="C518" s="138"/>
      <c r="D518" s="137">
        <f t="shared" si="36"/>
        <v>0</v>
      </c>
      <c r="E518" s="145">
        <v>0</v>
      </c>
      <c r="F518" s="137">
        <f t="shared" si="36"/>
        <v>0</v>
      </c>
      <c r="G518" s="136">
        <f t="shared" ref="G518:G581" si="40">IF(ISERROR(F518/D518),,F518/D518)</f>
        <v>0</v>
      </c>
      <c r="H518" s="133"/>
      <c r="I518" s="123" t="str">
        <f t="shared" si="37"/>
        <v>'2079902</v>
      </c>
      <c r="J518" s="142">
        <f t="shared" si="38"/>
        <v>7</v>
      </c>
      <c r="K518" s="172">
        <f t="shared" si="39"/>
        <v>0</v>
      </c>
    </row>
    <row r="519" spans="1:11" hidden="1">
      <c r="A519" s="143">
        <v>2079903</v>
      </c>
      <c r="B519" s="144" t="s">
        <v>950</v>
      </c>
      <c r="C519" s="138"/>
      <c r="D519" s="137">
        <f t="shared" ref="D519:F582" si="41">IF(COUNTIF($I:$I,$I519&amp;"*")=1,C519,IF($J519=3,SUMIFS(C:C,$I:$I,$I519&amp;"*",$J:$J,5),IF($J519=5,SUMIFS(C:C,$I:$I,$I519&amp;"*",$J:$J,7),C519)))</f>
        <v>0</v>
      </c>
      <c r="E519" s="145">
        <v>0</v>
      </c>
      <c r="F519" s="137">
        <f t="shared" si="41"/>
        <v>0</v>
      </c>
      <c r="G519" s="136">
        <f t="shared" si="40"/>
        <v>0</v>
      </c>
      <c r="H519" s="133"/>
      <c r="I519" s="123" t="str">
        <f t="shared" ref="I519:I582" si="42">IF(LEN(A519)=3,"'"&amp;A519,IF(LEN(A519)=5,"'"&amp;A519,"'"&amp;A519))</f>
        <v>'2079903</v>
      </c>
      <c r="J519" s="142">
        <f t="shared" ref="J519:J582" si="43">LEN(A519)</f>
        <v>7</v>
      </c>
      <c r="K519" s="172">
        <f t="shared" ref="K519:K582" si="44">D519+F519</f>
        <v>0</v>
      </c>
    </row>
    <row r="520" spans="1:11" hidden="1">
      <c r="A520" s="143">
        <v>2079999</v>
      </c>
      <c r="B520" s="144" t="s">
        <v>951</v>
      </c>
      <c r="C520" s="138"/>
      <c r="D520" s="137">
        <f t="shared" si="41"/>
        <v>0</v>
      </c>
      <c r="E520" s="145">
        <v>0</v>
      </c>
      <c r="F520" s="137">
        <f t="shared" si="41"/>
        <v>0</v>
      </c>
      <c r="G520" s="136">
        <f t="shared" si="40"/>
        <v>0</v>
      </c>
      <c r="H520" s="133"/>
      <c r="I520" s="123" t="str">
        <f t="shared" si="42"/>
        <v>'2079999</v>
      </c>
      <c r="J520" s="142">
        <f t="shared" si="43"/>
        <v>7</v>
      </c>
      <c r="K520" s="172">
        <f t="shared" si="44"/>
        <v>0</v>
      </c>
    </row>
    <row r="521" spans="1:11" ht="14.45" customHeight="1">
      <c r="A521" s="143">
        <v>208</v>
      </c>
      <c r="B521" s="144" t="s">
        <v>952</v>
      </c>
      <c r="C521" s="138">
        <v>1939</v>
      </c>
      <c r="D521" s="137">
        <f t="shared" si="41"/>
        <v>1939</v>
      </c>
      <c r="E521" s="145">
        <v>1215</v>
      </c>
      <c r="F521" s="137">
        <f t="shared" si="41"/>
        <v>1215</v>
      </c>
      <c r="G521" s="136">
        <f t="shared" si="40"/>
        <v>0.62661165549252196</v>
      </c>
      <c r="H521" s="133"/>
      <c r="I521" s="123" t="str">
        <f t="shared" si="42"/>
        <v>'208</v>
      </c>
      <c r="J521" s="142">
        <f t="shared" si="43"/>
        <v>3</v>
      </c>
      <c r="K521" s="172">
        <f t="shared" si="44"/>
        <v>3154</v>
      </c>
    </row>
    <row r="522" spans="1:11" ht="14.45" customHeight="1">
      <c r="A522" s="143">
        <v>20801</v>
      </c>
      <c r="B522" s="144" t="s">
        <v>953</v>
      </c>
      <c r="C522" s="138">
        <v>36</v>
      </c>
      <c r="D522" s="137">
        <f t="shared" si="41"/>
        <v>36</v>
      </c>
      <c r="E522" s="145">
        <v>0</v>
      </c>
      <c r="F522" s="137">
        <f t="shared" si="41"/>
        <v>0</v>
      </c>
      <c r="G522" s="136">
        <f t="shared" si="40"/>
        <v>0</v>
      </c>
      <c r="H522" s="133"/>
      <c r="I522" s="123" t="str">
        <f t="shared" si="42"/>
        <v>'20801</v>
      </c>
      <c r="J522" s="142">
        <f t="shared" si="43"/>
        <v>5</v>
      </c>
      <c r="K522" s="172">
        <f t="shared" si="44"/>
        <v>36</v>
      </c>
    </row>
    <row r="523" spans="1:11" ht="14.45" customHeight="1">
      <c r="A523" s="143">
        <v>2080101</v>
      </c>
      <c r="B523" s="144" t="s">
        <v>612</v>
      </c>
      <c r="C523" s="138">
        <v>36</v>
      </c>
      <c r="D523" s="137">
        <f t="shared" si="41"/>
        <v>36</v>
      </c>
      <c r="E523" s="145">
        <v>0</v>
      </c>
      <c r="F523" s="137">
        <f t="shared" si="41"/>
        <v>0</v>
      </c>
      <c r="G523" s="136">
        <f t="shared" si="40"/>
        <v>0</v>
      </c>
      <c r="H523" s="133"/>
      <c r="I523" s="123" t="str">
        <f t="shared" si="42"/>
        <v>'2080101</v>
      </c>
      <c r="J523" s="142">
        <f t="shared" si="43"/>
        <v>7</v>
      </c>
      <c r="K523" s="172">
        <f t="shared" si="44"/>
        <v>36</v>
      </c>
    </row>
    <row r="524" spans="1:11" hidden="1">
      <c r="A524" s="143">
        <v>2080102</v>
      </c>
      <c r="B524" s="144" t="s">
        <v>613</v>
      </c>
      <c r="C524" s="138"/>
      <c r="D524" s="137">
        <f t="shared" si="41"/>
        <v>0</v>
      </c>
      <c r="E524" s="145">
        <v>0</v>
      </c>
      <c r="F524" s="137">
        <f t="shared" si="41"/>
        <v>0</v>
      </c>
      <c r="G524" s="136">
        <f t="shared" si="40"/>
        <v>0</v>
      </c>
      <c r="H524" s="133"/>
      <c r="I524" s="123" t="str">
        <f t="shared" si="42"/>
        <v>'2080102</v>
      </c>
      <c r="J524" s="142">
        <f t="shared" si="43"/>
        <v>7</v>
      </c>
      <c r="K524" s="172">
        <f t="shared" si="44"/>
        <v>0</v>
      </c>
    </row>
    <row r="525" spans="1:11" hidden="1">
      <c r="A525" s="143">
        <v>2080103</v>
      </c>
      <c r="B525" s="144" t="s">
        <v>614</v>
      </c>
      <c r="C525" s="138"/>
      <c r="D525" s="137">
        <f t="shared" si="41"/>
        <v>0</v>
      </c>
      <c r="E525" s="145">
        <v>0</v>
      </c>
      <c r="F525" s="137">
        <f t="shared" si="41"/>
        <v>0</v>
      </c>
      <c r="G525" s="136">
        <f t="shared" si="40"/>
        <v>0</v>
      </c>
      <c r="H525" s="133"/>
      <c r="I525" s="123" t="str">
        <f t="shared" si="42"/>
        <v>'2080103</v>
      </c>
      <c r="J525" s="142">
        <f t="shared" si="43"/>
        <v>7</v>
      </c>
      <c r="K525" s="172">
        <f t="shared" si="44"/>
        <v>0</v>
      </c>
    </row>
    <row r="526" spans="1:11" hidden="1">
      <c r="A526" s="143">
        <v>2080104</v>
      </c>
      <c r="B526" s="144" t="s">
        <v>954</v>
      </c>
      <c r="C526" s="138"/>
      <c r="D526" s="137">
        <f t="shared" si="41"/>
        <v>0</v>
      </c>
      <c r="E526" s="145">
        <v>0</v>
      </c>
      <c r="F526" s="137">
        <f t="shared" si="41"/>
        <v>0</v>
      </c>
      <c r="G526" s="136">
        <f t="shared" si="40"/>
        <v>0</v>
      </c>
      <c r="H526" s="133"/>
      <c r="I526" s="123" t="str">
        <f t="shared" si="42"/>
        <v>'2080104</v>
      </c>
      <c r="J526" s="142">
        <f t="shared" si="43"/>
        <v>7</v>
      </c>
      <c r="K526" s="172">
        <f t="shared" si="44"/>
        <v>0</v>
      </c>
    </row>
    <row r="527" spans="1:11" hidden="1">
      <c r="A527" s="143">
        <v>2080105</v>
      </c>
      <c r="B527" s="144" t="s">
        <v>955</v>
      </c>
      <c r="C527" s="138"/>
      <c r="D527" s="137">
        <f t="shared" si="41"/>
        <v>0</v>
      </c>
      <c r="E527" s="145">
        <v>0</v>
      </c>
      <c r="F527" s="137">
        <f t="shared" si="41"/>
        <v>0</v>
      </c>
      <c r="G527" s="136">
        <f t="shared" si="40"/>
        <v>0</v>
      </c>
      <c r="H527" s="133"/>
      <c r="I527" s="123" t="str">
        <f t="shared" si="42"/>
        <v>'2080105</v>
      </c>
      <c r="J527" s="142">
        <f t="shared" si="43"/>
        <v>7</v>
      </c>
      <c r="K527" s="172">
        <f t="shared" si="44"/>
        <v>0</v>
      </c>
    </row>
    <row r="528" spans="1:11" hidden="1">
      <c r="A528" s="143">
        <v>2080106</v>
      </c>
      <c r="B528" s="144" t="s">
        <v>956</v>
      </c>
      <c r="C528" s="138"/>
      <c r="D528" s="137">
        <f t="shared" si="41"/>
        <v>0</v>
      </c>
      <c r="E528" s="145">
        <v>0</v>
      </c>
      <c r="F528" s="137">
        <f t="shared" si="41"/>
        <v>0</v>
      </c>
      <c r="G528" s="136">
        <f t="shared" si="40"/>
        <v>0</v>
      </c>
      <c r="H528" s="133"/>
      <c r="I528" s="123" t="str">
        <f t="shared" si="42"/>
        <v>'2080106</v>
      </c>
      <c r="J528" s="142">
        <f t="shared" si="43"/>
        <v>7</v>
      </c>
      <c r="K528" s="172">
        <f t="shared" si="44"/>
        <v>0</v>
      </c>
    </row>
    <row r="529" spans="1:11" hidden="1">
      <c r="A529" s="143">
        <v>2080107</v>
      </c>
      <c r="B529" s="144" t="s">
        <v>957</v>
      </c>
      <c r="C529" s="138"/>
      <c r="D529" s="137">
        <f t="shared" si="41"/>
        <v>0</v>
      </c>
      <c r="E529" s="145">
        <v>0</v>
      </c>
      <c r="F529" s="137">
        <f t="shared" si="41"/>
        <v>0</v>
      </c>
      <c r="G529" s="136">
        <f t="shared" si="40"/>
        <v>0</v>
      </c>
      <c r="H529" s="133"/>
      <c r="I529" s="123" t="str">
        <f t="shared" si="42"/>
        <v>'2080107</v>
      </c>
      <c r="J529" s="142">
        <f t="shared" si="43"/>
        <v>7</v>
      </c>
      <c r="K529" s="172">
        <f t="shared" si="44"/>
        <v>0</v>
      </c>
    </row>
    <row r="530" spans="1:11" hidden="1">
      <c r="A530" s="143">
        <v>2080108</v>
      </c>
      <c r="B530" s="144" t="s">
        <v>654</v>
      </c>
      <c r="C530" s="138"/>
      <c r="D530" s="137">
        <f t="shared" si="41"/>
        <v>0</v>
      </c>
      <c r="E530" s="145">
        <v>0</v>
      </c>
      <c r="F530" s="137">
        <f t="shared" si="41"/>
        <v>0</v>
      </c>
      <c r="G530" s="136">
        <f t="shared" si="40"/>
        <v>0</v>
      </c>
      <c r="H530" s="133"/>
      <c r="I530" s="123" t="str">
        <f t="shared" si="42"/>
        <v>'2080108</v>
      </c>
      <c r="J530" s="142">
        <f t="shared" si="43"/>
        <v>7</v>
      </c>
      <c r="K530" s="172">
        <f t="shared" si="44"/>
        <v>0</v>
      </c>
    </row>
    <row r="531" spans="1:11" hidden="1">
      <c r="A531" s="143">
        <v>2080109</v>
      </c>
      <c r="B531" s="144" t="s">
        <v>958</v>
      </c>
      <c r="C531" s="138"/>
      <c r="D531" s="137">
        <f t="shared" si="41"/>
        <v>0</v>
      </c>
      <c r="E531" s="145">
        <v>0</v>
      </c>
      <c r="F531" s="137">
        <f t="shared" si="41"/>
        <v>0</v>
      </c>
      <c r="G531" s="136">
        <f t="shared" si="40"/>
        <v>0</v>
      </c>
      <c r="H531" s="133"/>
      <c r="I531" s="123" t="str">
        <f t="shared" si="42"/>
        <v>'2080109</v>
      </c>
      <c r="J531" s="142">
        <f t="shared" si="43"/>
        <v>7</v>
      </c>
      <c r="K531" s="172">
        <f t="shared" si="44"/>
        <v>0</v>
      </c>
    </row>
    <row r="532" spans="1:11" hidden="1">
      <c r="A532" s="143">
        <v>2080110</v>
      </c>
      <c r="B532" s="144" t="s">
        <v>959</v>
      </c>
      <c r="C532" s="138"/>
      <c r="D532" s="137">
        <f t="shared" si="41"/>
        <v>0</v>
      </c>
      <c r="E532" s="145">
        <v>0</v>
      </c>
      <c r="F532" s="137">
        <f t="shared" si="41"/>
        <v>0</v>
      </c>
      <c r="G532" s="136">
        <f t="shared" si="40"/>
        <v>0</v>
      </c>
      <c r="H532" s="133"/>
      <c r="I532" s="123" t="str">
        <f t="shared" si="42"/>
        <v>'2080110</v>
      </c>
      <c r="J532" s="142">
        <f t="shared" si="43"/>
        <v>7</v>
      </c>
      <c r="K532" s="172">
        <f t="shared" si="44"/>
        <v>0</v>
      </c>
    </row>
    <row r="533" spans="1:11" hidden="1">
      <c r="A533" s="143">
        <v>2080111</v>
      </c>
      <c r="B533" s="144" t="s">
        <v>960</v>
      </c>
      <c r="C533" s="138"/>
      <c r="D533" s="137">
        <f t="shared" si="41"/>
        <v>0</v>
      </c>
      <c r="E533" s="145">
        <v>0</v>
      </c>
      <c r="F533" s="137">
        <f t="shared" si="41"/>
        <v>0</v>
      </c>
      <c r="G533" s="136">
        <f t="shared" si="40"/>
        <v>0</v>
      </c>
      <c r="H533" s="133"/>
      <c r="I533" s="123" t="str">
        <f t="shared" si="42"/>
        <v>'2080111</v>
      </c>
      <c r="J533" s="142">
        <f t="shared" si="43"/>
        <v>7</v>
      </c>
      <c r="K533" s="172">
        <f t="shared" si="44"/>
        <v>0</v>
      </c>
    </row>
    <row r="534" spans="1:11" hidden="1">
      <c r="A534" s="143">
        <v>2080112</v>
      </c>
      <c r="B534" s="144" t="s">
        <v>961</v>
      </c>
      <c r="C534" s="138"/>
      <c r="D534" s="137">
        <f t="shared" si="41"/>
        <v>0</v>
      </c>
      <c r="E534" s="145">
        <v>0</v>
      </c>
      <c r="F534" s="137">
        <f t="shared" si="41"/>
        <v>0</v>
      </c>
      <c r="G534" s="136">
        <f t="shared" si="40"/>
        <v>0</v>
      </c>
      <c r="H534" s="133"/>
      <c r="I534" s="123" t="str">
        <f t="shared" si="42"/>
        <v>'2080112</v>
      </c>
      <c r="J534" s="142">
        <f t="shared" si="43"/>
        <v>7</v>
      </c>
      <c r="K534" s="172">
        <f t="shared" si="44"/>
        <v>0</v>
      </c>
    </row>
    <row r="535" spans="1:11" hidden="1">
      <c r="A535" s="143">
        <v>2080199</v>
      </c>
      <c r="B535" s="144" t="s">
        <v>962</v>
      </c>
      <c r="C535" s="138"/>
      <c r="D535" s="137">
        <f t="shared" si="41"/>
        <v>0</v>
      </c>
      <c r="E535" s="145">
        <v>0</v>
      </c>
      <c r="F535" s="137">
        <f t="shared" si="41"/>
        <v>0</v>
      </c>
      <c r="G535" s="136">
        <f t="shared" si="40"/>
        <v>0</v>
      </c>
      <c r="H535" s="133"/>
      <c r="I535" s="123" t="str">
        <f t="shared" si="42"/>
        <v>'2080199</v>
      </c>
      <c r="J535" s="142">
        <f t="shared" si="43"/>
        <v>7</v>
      </c>
      <c r="K535" s="172">
        <f t="shared" si="44"/>
        <v>0</v>
      </c>
    </row>
    <row r="536" spans="1:11" ht="14.45" customHeight="1">
      <c r="A536" s="143">
        <v>20802</v>
      </c>
      <c r="B536" s="144" t="s">
        <v>963</v>
      </c>
      <c r="C536" s="138">
        <v>60</v>
      </c>
      <c r="D536" s="137">
        <f t="shared" si="41"/>
        <v>60</v>
      </c>
      <c r="E536" s="145">
        <v>0</v>
      </c>
      <c r="F536" s="137">
        <f t="shared" si="41"/>
        <v>0</v>
      </c>
      <c r="G536" s="136">
        <f t="shared" si="40"/>
        <v>0</v>
      </c>
      <c r="H536" s="133"/>
      <c r="I536" s="123" t="str">
        <f t="shared" si="42"/>
        <v>'20802</v>
      </c>
      <c r="J536" s="142">
        <f t="shared" si="43"/>
        <v>5</v>
      </c>
      <c r="K536" s="172">
        <f t="shared" si="44"/>
        <v>60</v>
      </c>
    </row>
    <row r="537" spans="1:11" hidden="1">
      <c r="A537" s="143">
        <v>2080201</v>
      </c>
      <c r="B537" s="144" t="s">
        <v>612</v>
      </c>
      <c r="C537" s="138"/>
      <c r="D537" s="137">
        <f t="shared" si="41"/>
        <v>0</v>
      </c>
      <c r="E537" s="145">
        <v>0</v>
      </c>
      <c r="F537" s="137">
        <f t="shared" si="41"/>
        <v>0</v>
      </c>
      <c r="G537" s="136">
        <f t="shared" si="40"/>
        <v>0</v>
      </c>
      <c r="H537" s="133"/>
      <c r="I537" s="123" t="str">
        <f t="shared" si="42"/>
        <v>'2080201</v>
      </c>
      <c r="J537" s="142">
        <f t="shared" si="43"/>
        <v>7</v>
      </c>
      <c r="K537" s="172">
        <f t="shared" si="44"/>
        <v>0</v>
      </c>
    </row>
    <row r="538" spans="1:11" hidden="1">
      <c r="A538" s="143">
        <v>2080202</v>
      </c>
      <c r="B538" s="144" t="s">
        <v>613</v>
      </c>
      <c r="C538" s="138"/>
      <c r="D538" s="137">
        <f t="shared" si="41"/>
        <v>0</v>
      </c>
      <c r="E538" s="145">
        <v>0</v>
      </c>
      <c r="F538" s="137">
        <f t="shared" si="41"/>
        <v>0</v>
      </c>
      <c r="G538" s="136">
        <f t="shared" si="40"/>
        <v>0</v>
      </c>
      <c r="H538" s="133"/>
      <c r="I538" s="123" t="str">
        <f t="shared" si="42"/>
        <v>'2080202</v>
      </c>
      <c r="J538" s="142">
        <f t="shared" si="43"/>
        <v>7</v>
      </c>
      <c r="K538" s="172">
        <f t="shared" si="44"/>
        <v>0</v>
      </c>
    </row>
    <row r="539" spans="1:11" hidden="1">
      <c r="A539" s="143">
        <v>2080203</v>
      </c>
      <c r="B539" s="144" t="s">
        <v>614</v>
      </c>
      <c r="C539" s="138"/>
      <c r="D539" s="137">
        <f t="shared" si="41"/>
        <v>0</v>
      </c>
      <c r="E539" s="145">
        <v>0</v>
      </c>
      <c r="F539" s="137">
        <f t="shared" si="41"/>
        <v>0</v>
      </c>
      <c r="G539" s="136">
        <f t="shared" si="40"/>
        <v>0</v>
      </c>
      <c r="H539" s="133"/>
      <c r="I539" s="123" t="str">
        <f t="shared" si="42"/>
        <v>'2080203</v>
      </c>
      <c r="J539" s="142">
        <f t="shared" si="43"/>
        <v>7</v>
      </c>
      <c r="K539" s="172">
        <f t="shared" si="44"/>
        <v>0</v>
      </c>
    </row>
    <row r="540" spans="1:11" hidden="1">
      <c r="A540" s="143">
        <v>2080206</v>
      </c>
      <c r="B540" s="144" t="s">
        <v>964</v>
      </c>
      <c r="C540" s="138"/>
      <c r="D540" s="137">
        <f t="shared" si="41"/>
        <v>0</v>
      </c>
      <c r="E540" s="145">
        <v>0</v>
      </c>
      <c r="F540" s="137">
        <f t="shared" si="41"/>
        <v>0</v>
      </c>
      <c r="G540" s="136">
        <f t="shared" si="40"/>
        <v>0</v>
      </c>
      <c r="H540" s="133"/>
      <c r="I540" s="123" t="str">
        <f t="shared" si="42"/>
        <v>'2080206</v>
      </c>
      <c r="J540" s="142">
        <f t="shared" si="43"/>
        <v>7</v>
      </c>
      <c r="K540" s="172">
        <f t="shared" si="44"/>
        <v>0</v>
      </c>
    </row>
    <row r="541" spans="1:11" hidden="1">
      <c r="A541" s="143">
        <v>2080207</v>
      </c>
      <c r="B541" s="144" t="s">
        <v>965</v>
      </c>
      <c r="C541" s="138"/>
      <c r="D541" s="137">
        <f t="shared" si="41"/>
        <v>0</v>
      </c>
      <c r="E541" s="145">
        <v>0</v>
      </c>
      <c r="F541" s="137">
        <f t="shared" si="41"/>
        <v>0</v>
      </c>
      <c r="G541" s="136">
        <f t="shared" si="40"/>
        <v>0</v>
      </c>
      <c r="H541" s="133"/>
      <c r="I541" s="123" t="str">
        <f t="shared" si="42"/>
        <v>'2080207</v>
      </c>
      <c r="J541" s="142">
        <f t="shared" si="43"/>
        <v>7</v>
      </c>
      <c r="K541" s="172">
        <f t="shared" si="44"/>
        <v>0</v>
      </c>
    </row>
    <row r="542" spans="1:11" ht="14.45" customHeight="1">
      <c r="A542" s="143">
        <v>2080208</v>
      </c>
      <c r="B542" s="144" t="s">
        <v>966</v>
      </c>
      <c r="C542" s="138">
        <v>60</v>
      </c>
      <c r="D542" s="137">
        <f t="shared" si="41"/>
        <v>60</v>
      </c>
      <c r="E542" s="145">
        <v>0</v>
      </c>
      <c r="F542" s="137">
        <f t="shared" si="41"/>
        <v>0</v>
      </c>
      <c r="G542" s="136">
        <f t="shared" si="40"/>
        <v>0</v>
      </c>
      <c r="H542" s="133"/>
      <c r="I542" s="123" t="str">
        <f t="shared" si="42"/>
        <v>'2080208</v>
      </c>
      <c r="J542" s="142">
        <f t="shared" si="43"/>
        <v>7</v>
      </c>
      <c r="K542" s="172">
        <f t="shared" si="44"/>
        <v>60</v>
      </c>
    </row>
    <row r="543" spans="1:11" hidden="1">
      <c r="A543" s="143">
        <v>2080299</v>
      </c>
      <c r="B543" s="144" t="s">
        <v>967</v>
      </c>
      <c r="C543" s="138"/>
      <c r="D543" s="137">
        <f t="shared" si="41"/>
        <v>0</v>
      </c>
      <c r="E543" s="145">
        <v>0</v>
      </c>
      <c r="F543" s="137">
        <f t="shared" si="41"/>
        <v>0</v>
      </c>
      <c r="G543" s="136">
        <f t="shared" si="40"/>
        <v>0</v>
      </c>
      <c r="H543" s="133"/>
      <c r="I543" s="123" t="str">
        <f t="shared" si="42"/>
        <v>'2080299</v>
      </c>
      <c r="J543" s="142">
        <f t="shared" si="43"/>
        <v>7</v>
      </c>
      <c r="K543" s="172">
        <f t="shared" si="44"/>
        <v>0</v>
      </c>
    </row>
    <row r="544" spans="1:11" hidden="1">
      <c r="A544" s="143">
        <v>20804</v>
      </c>
      <c r="B544" s="144" t="s">
        <v>968</v>
      </c>
      <c r="C544" s="138"/>
      <c r="D544" s="137">
        <f t="shared" si="41"/>
        <v>0</v>
      </c>
      <c r="E544" s="145">
        <v>0</v>
      </c>
      <c r="F544" s="137">
        <f t="shared" si="41"/>
        <v>0</v>
      </c>
      <c r="G544" s="136">
        <f t="shared" si="40"/>
        <v>0</v>
      </c>
      <c r="H544" s="133"/>
      <c r="I544" s="123" t="str">
        <f t="shared" si="42"/>
        <v>'20804</v>
      </c>
      <c r="J544" s="142">
        <f t="shared" si="43"/>
        <v>5</v>
      </c>
      <c r="K544" s="172">
        <f t="shared" si="44"/>
        <v>0</v>
      </c>
    </row>
    <row r="545" spans="1:11" hidden="1">
      <c r="A545" s="143">
        <v>2080402</v>
      </c>
      <c r="B545" s="144" t="s">
        <v>969</v>
      </c>
      <c r="C545" s="138"/>
      <c r="D545" s="137">
        <f t="shared" si="41"/>
        <v>0</v>
      </c>
      <c r="E545" s="145">
        <v>0</v>
      </c>
      <c r="F545" s="137">
        <f t="shared" si="41"/>
        <v>0</v>
      </c>
      <c r="G545" s="136">
        <f t="shared" si="40"/>
        <v>0</v>
      </c>
      <c r="H545" s="133"/>
      <c r="I545" s="123" t="str">
        <f t="shared" si="42"/>
        <v>'2080402</v>
      </c>
      <c r="J545" s="142">
        <f t="shared" si="43"/>
        <v>7</v>
      </c>
      <c r="K545" s="172">
        <f t="shared" si="44"/>
        <v>0</v>
      </c>
    </row>
    <row r="546" spans="1:11" ht="14.45" customHeight="1">
      <c r="A546" s="143">
        <v>20805</v>
      </c>
      <c r="B546" s="144" t="s">
        <v>970</v>
      </c>
      <c r="C546" s="138">
        <v>1820</v>
      </c>
      <c r="D546" s="137">
        <f t="shared" si="41"/>
        <v>1821</v>
      </c>
      <c r="E546" s="145">
        <v>1215</v>
      </c>
      <c r="F546" s="137">
        <f t="shared" si="41"/>
        <v>1215</v>
      </c>
      <c r="G546" s="136">
        <f t="shared" si="40"/>
        <v>0.66721581548599673</v>
      </c>
      <c r="H546" s="133"/>
      <c r="I546" s="123" t="str">
        <f t="shared" si="42"/>
        <v>'20805</v>
      </c>
      <c r="J546" s="142">
        <f t="shared" si="43"/>
        <v>5</v>
      </c>
      <c r="K546" s="172">
        <f t="shared" si="44"/>
        <v>3036</v>
      </c>
    </row>
    <row r="547" spans="1:11" ht="14.45" customHeight="1">
      <c r="A547" s="143">
        <v>2080501</v>
      </c>
      <c r="B547" s="144" t="s">
        <v>971</v>
      </c>
      <c r="C547" s="138">
        <v>2</v>
      </c>
      <c r="D547" s="137">
        <f t="shared" si="41"/>
        <v>2</v>
      </c>
      <c r="E547" s="145">
        <v>6</v>
      </c>
      <c r="F547" s="137">
        <f t="shared" si="41"/>
        <v>6</v>
      </c>
      <c r="G547" s="136">
        <f t="shared" si="40"/>
        <v>3</v>
      </c>
      <c r="H547" s="133"/>
      <c r="I547" s="123" t="str">
        <f t="shared" si="42"/>
        <v>'2080501</v>
      </c>
      <c r="J547" s="142">
        <f t="shared" si="43"/>
        <v>7</v>
      </c>
      <c r="K547" s="172">
        <f t="shared" si="44"/>
        <v>8</v>
      </c>
    </row>
    <row r="548" spans="1:11" ht="14.45" customHeight="1">
      <c r="A548" s="143">
        <v>2080502</v>
      </c>
      <c r="B548" s="144" t="s">
        <v>972</v>
      </c>
      <c r="C548" s="138">
        <v>764</v>
      </c>
      <c r="D548" s="137">
        <f t="shared" si="41"/>
        <v>764</v>
      </c>
      <c r="E548" s="145">
        <v>761</v>
      </c>
      <c r="F548" s="137">
        <f t="shared" si="41"/>
        <v>761</v>
      </c>
      <c r="G548" s="136">
        <f t="shared" si="40"/>
        <v>0.99607329842931935</v>
      </c>
      <c r="H548" s="133"/>
      <c r="I548" s="123" t="str">
        <f t="shared" si="42"/>
        <v>'2080502</v>
      </c>
      <c r="J548" s="142">
        <f t="shared" si="43"/>
        <v>7</v>
      </c>
      <c r="K548" s="172">
        <f t="shared" si="44"/>
        <v>1525</v>
      </c>
    </row>
    <row r="549" spans="1:11" ht="14.45" customHeight="1">
      <c r="A549" s="143">
        <v>2080503</v>
      </c>
      <c r="B549" s="144" t="s">
        <v>973</v>
      </c>
      <c r="C549" s="138">
        <v>1</v>
      </c>
      <c r="D549" s="137">
        <f t="shared" si="41"/>
        <v>1</v>
      </c>
      <c r="E549" s="145">
        <v>0</v>
      </c>
      <c r="F549" s="137">
        <f t="shared" si="41"/>
        <v>0</v>
      </c>
      <c r="G549" s="136">
        <f t="shared" si="40"/>
        <v>0</v>
      </c>
      <c r="H549" s="133"/>
      <c r="I549" s="123" t="str">
        <f t="shared" si="42"/>
        <v>'2080503</v>
      </c>
      <c r="J549" s="142">
        <f t="shared" si="43"/>
        <v>7</v>
      </c>
      <c r="K549" s="172">
        <f t="shared" si="44"/>
        <v>1</v>
      </c>
    </row>
    <row r="550" spans="1:11" ht="14.45" customHeight="1">
      <c r="A550" s="143">
        <v>2080505</v>
      </c>
      <c r="B550" s="144" t="s">
        <v>974</v>
      </c>
      <c r="C550" s="138">
        <v>234</v>
      </c>
      <c r="D550" s="137">
        <f t="shared" si="41"/>
        <v>234</v>
      </c>
      <c r="E550" s="145">
        <v>296</v>
      </c>
      <c r="F550" s="137">
        <f t="shared" si="41"/>
        <v>296</v>
      </c>
      <c r="G550" s="136">
        <f t="shared" si="40"/>
        <v>1.2649572649572649</v>
      </c>
      <c r="H550" s="133"/>
      <c r="I550" s="123" t="str">
        <f t="shared" si="42"/>
        <v>'2080505</v>
      </c>
      <c r="J550" s="142">
        <f t="shared" si="43"/>
        <v>7</v>
      </c>
      <c r="K550" s="172">
        <f t="shared" si="44"/>
        <v>530</v>
      </c>
    </row>
    <row r="551" spans="1:11">
      <c r="A551" s="143">
        <v>2080506</v>
      </c>
      <c r="B551" s="144" t="s">
        <v>975</v>
      </c>
      <c r="C551" s="138">
        <v>443</v>
      </c>
      <c r="D551" s="137">
        <f t="shared" si="41"/>
        <v>443</v>
      </c>
      <c r="E551" s="145">
        <v>0</v>
      </c>
      <c r="F551" s="137">
        <f t="shared" si="41"/>
        <v>0</v>
      </c>
      <c r="G551" s="136">
        <f t="shared" si="40"/>
        <v>0</v>
      </c>
      <c r="H551" s="133"/>
      <c r="I551" s="123" t="str">
        <f t="shared" si="42"/>
        <v>'2080506</v>
      </c>
      <c r="J551" s="142">
        <f t="shared" si="43"/>
        <v>7</v>
      </c>
      <c r="K551" s="172">
        <f t="shared" si="44"/>
        <v>443</v>
      </c>
    </row>
    <row r="552" spans="1:11" ht="14.45" customHeight="1">
      <c r="A552" s="143">
        <v>2080507</v>
      </c>
      <c r="B552" s="144" t="s">
        <v>976</v>
      </c>
      <c r="C552" s="138">
        <v>322</v>
      </c>
      <c r="D552" s="137">
        <f t="shared" si="41"/>
        <v>322</v>
      </c>
      <c r="E552" s="145">
        <v>152</v>
      </c>
      <c r="F552" s="137">
        <f t="shared" si="41"/>
        <v>152</v>
      </c>
      <c r="G552" s="136">
        <f t="shared" si="40"/>
        <v>0.47204968944099379</v>
      </c>
      <c r="H552" s="133"/>
      <c r="I552" s="123" t="str">
        <f t="shared" si="42"/>
        <v>'2080507</v>
      </c>
      <c r="J552" s="142">
        <f t="shared" si="43"/>
        <v>7</v>
      </c>
      <c r="K552" s="172">
        <f t="shared" si="44"/>
        <v>474</v>
      </c>
    </row>
    <row r="553" spans="1:11">
      <c r="A553" s="143">
        <v>2080599</v>
      </c>
      <c r="B553" s="144" t="s">
        <v>977</v>
      </c>
      <c r="C553" s="138">
        <v>55</v>
      </c>
      <c r="D553" s="137">
        <f t="shared" si="41"/>
        <v>55</v>
      </c>
      <c r="E553" s="145">
        <v>0</v>
      </c>
      <c r="F553" s="137">
        <f t="shared" si="41"/>
        <v>0</v>
      </c>
      <c r="G553" s="136">
        <f t="shared" si="40"/>
        <v>0</v>
      </c>
      <c r="H553" s="133"/>
      <c r="I553" s="123" t="str">
        <f t="shared" si="42"/>
        <v>'2080599</v>
      </c>
      <c r="J553" s="142">
        <f t="shared" si="43"/>
        <v>7</v>
      </c>
      <c r="K553" s="172">
        <f t="shared" si="44"/>
        <v>55</v>
      </c>
    </row>
    <row r="554" spans="1:11" hidden="1">
      <c r="A554" s="143">
        <v>20806</v>
      </c>
      <c r="B554" s="144" t="s">
        <v>978</v>
      </c>
      <c r="C554" s="138"/>
      <c r="D554" s="137">
        <f t="shared" si="41"/>
        <v>0</v>
      </c>
      <c r="E554" s="145">
        <v>0</v>
      </c>
      <c r="F554" s="137">
        <f t="shared" si="41"/>
        <v>0</v>
      </c>
      <c r="G554" s="136">
        <f t="shared" si="40"/>
        <v>0</v>
      </c>
      <c r="H554" s="133"/>
      <c r="I554" s="123" t="str">
        <f t="shared" si="42"/>
        <v>'20806</v>
      </c>
      <c r="J554" s="142">
        <f t="shared" si="43"/>
        <v>5</v>
      </c>
      <c r="K554" s="172">
        <f t="shared" si="44"/>
        <v>0</v>
      </c>
    </row>
    <row r="555" spans="1:11" hidden="1">
      <c r="A555" s="143">
        <v>2080601</v>
      </c>
      <c r="B555" s="144" t="s">
        <v>979</v>
      </c>
      <c r="C555" s="138"/>
      <c r="D555" s="137">
        <f t="shared" si="41"/>
        <v>0</v>
      </c>
      <c r="E555" s="145">
        <v>0</v>
      </c>
      <c r="F555" s="137">
        <f t="shared" si="41"/>
        <v>0</v>
      </c>
      <c r="G555" s="136">
        <f t="shared" si="40"/>
        <v>0</v>
      </c>
      <c r="H555" s="133"/>
      <c r="I555" s="123" t="str">
        <f t="shared" si="42"/>
        <v>'2080601</v>
      </c>
      <c r="J555" s="142">
        <f t="shared" si="43"/>
        <v>7</v>
      </c>
      <c r="K555" s="172">
        <f t="shared" si="44"/>
        <v>0</v>
      </c>
    </row>
    <row r="556" spans="1:11" hidden="1">
      <c r="A556" s="143">
        <v>2080602</v>
      </c>
      <c r="B556" s="144" t="s">
        <v>980</v>
      </c>
      <c r="C556" s="138"/>
      <c r="D556" s="137">
        <f t="shared" si="41"/>
        <v>0</v>
      </c>
      <c r="E556" s="145">
        <v>0</v>
      </c>
      <c r="F556" s="137">
        <f t="shared" si="41"/>
        <v>0</v>
      </c>
      <c r="G556" s="136">
        <f t="shared" si="40"/>
        <v>0</v>
      </c>
      <c r="H556" s="133"/>
      <c r="I556" s="123" t="str">
        <f t="shared" si="42"/>
        <v>'2080602</v>
      </c>
      <c r="J556" s="142">
        <f t="shared" si="43"/>
        <v>7</v>
      </c>
      <c r="K556" s="172">
        <f t="shared" si="44"/>
        <v>0</v>
      </c>
    </row>
    <row r="557" spans="1:11" hidden="1">
      <c r="A557" s="143">
        <v>2080699</v>
      </c>
      <c r="B557" s="144" t="s">
        <v>981</v>
      </c>
      <c r="C557" s="138"/>
      <c r="D557" s="137">
        <f t="shared" si="41"/>
        <v>0</v>
      </c>
      <c r="E557" s="145">
        <v>0</v>
      </c>
      <c r="F557" s="137">
        <f t="shared" si="41"/>
        <v>0</v>
      </c>
      <c r="G557" s="136">
        <f t="shared" si="40"/>
        <v>0</v>
      </c>
      <c r="H557" s="133"/>
      <c r="I557" s="123" t="str">
        <f t="shared" si="42"/>
        <v>'2080699</v>
      </c>
      <c r="J557" s="142">
        <f t="shared" si="43"/>
        <v>7</v>
      </c>
      <c r="K557" s="172">
        <f t="shared" si="44"/>
        <v>0</v>
      </c>
    </row>
    <row r="558" spans="1:11" ht="14.45" customHeight="1">
      <c r="A558" s="143">
        <v>20807</v>
      </c>
      <c r="B558" s="144" t="s">
        <v>982</v>
      </c>
      <c r="C558" s="138">
        <v>10</v>
      </c>
      <c r="D558" s="137">
        <f t="shared" si="41"/>
        <v>10</v>
      </c>
      <c r="E558" s="145">
        <v>0</v>
      </c>
      <c r="F558" s="137">
        <f t="shared" si="41"/>
        <v>0</v>
      </c>
      <c r="G558" s="136">
        <f t="shared" si="40"/>
        <v>0</v>
      </c>
      <c r="H558" s="133"/>
      <c r="I558" s="123" t="str">
        <f t="shared" si="42"/>
        <v>'20807</v>
      </c>
      <c r="J558" s="142">
        <f t="shared" si="43"/>
        <v>5</v>
      </c>
      <c r="K558" s="172">
        <f t="shared" si="44"/>
        <v>10</v>
      </c>
    </row>
    <row r="559" spans="1:11" hidden="1">
      <c r="A559" s="143">
        <v>2080701</v>
      </c>
      <c r="B559" s="144" t="s">
        <v>983</v>
      </c>
      <c r="C559" s="138"/>
      <c r="D559" s="137">
        <f t="shared" si="41"/>
        <v>0</v>
      </c>
      <c r="E559" s="145">
        <v>0</v>
      </c>
      <c r="F559" s="137">
        <f t="shared" si="41"/>
        <v>0</v>
      </c>
      <c r="G559" s="136">
        <f t="shared" si="40"/>
        <v>0</v>
      </c>
      <c r="H559" s="133"/>
      <c r="I559" s="123" t="str">
        <f t="shared" si="42"/>
        <v>'2080701</v>
      </c>
      <c r="J559" s="142">
        <f t="shared" si="43"/>
        <v>7</v>
      </c>
      <c r="K559" s="172">
        <f t="shared" si="44"/>
        <v>0</v>
      </c>
    </row>
    <row r="560" spans="1:11" hidden="1">
      <c r="A560" s="143">
        <v>2080702</v>
      </c>
      <c r="B560" s="144" t="s">
        <v>984</v>
      </c>
      <c r="C560" s="138"/>
      <c r="D560" s="137">
        <f t="shared" si="41"/>
        <v>0</v>
      </c>
      <c r="E560" s="145">
        <v>0</v>
      </c>
      <c r="F560" s="137">
        <f t="shared" si="41"/>
        <v>0</v>
      </c>
      <c r="G560" s="136">
        <f t="shared" si="40"/>
        <v>0</v>
      </c>
      <c r="H560" s="133"/>
      <c r="I560" s="123" t="str">
        <f t="shared" si="42"/>
        <v>'2080702</v>
      </c>
      <c r="J560" s="142">
        <f t="shared" si="43"/>
        <v>7</v>
      </c>
      <c r="K560" s="172">
        <f t="shared" si="44"/>
        <v>0</v>
      </c>
    </row>
    <row r="561" spans="1:11" hidden="1">
      <c r="A561" s="143">
        <v>2080704</v>
      </c>
      <c r="B561" s="144" t="s">
        <v>985</v>
      </c>
      <c r="C561" s="138"/>
      <c r="D561" s="137">
        <f t="shared" si="41"/>
        <v>0</v>
      </c>
      <c r="E561" s="145">
        <v>0</v>
      </c>
      <c r="F561" s="137">
        <f t="shared" si="41"/>
        <v>0</v>
      </c>
      <c r="G561" s="136">
        <f t="shared" si="40"/>
        <v>0</v>
      </c>
      <c r="H561" s="133"/>
      <c r="I561" s="123" t="str">
        <f t="shared" si="42"/>
        <v>'2080704</v>
      </c>
      <c r="J561" s="142">
        <f t="shared" si="43"/>
        <v>7</v>
      </c>
      <c r="K561" s="172">
        <f t="shared" si="44"/>
        <v>0</v>
      </c>
    </row>
    <row r="562" spans="1:11" ht="14.45" customHeight="1">
      <c r="A562" s="143">
        <v>2080705</v>
      </c>
      <c r="B562" s="144" t="s">
        <v>986</v>
      </c>
      <c r="C562" s="138">
        <v>10</v>
      </c>
      <c r="D562" s="137">
        <f t="shared" si="41"/>
        <v>10</v>
      </c>
      <c r="E562" s="145">
        <v>0</v>
      </c>
      <c r="F562" s="137">
        <f t="shared" si="41"/>
        <v>0</v>
      </c>
      <c r="G562" s="136">
        <f t="shared" si="40"/>
        <v>0</v>
      </c>
      <c r="H562" s="133"/>
      <c r="I562" s="123" t="str">
        <f t="shared" si="42"/>
        <v>'2080705</v>
      </c>
      <c r="J562" s="142">
        <f t="shared" si="43"/>
        <v>7</v>
      </c>
      <c r="K562" s="172">
        <f t="shared" si="44"/>
        <v>10</v>
      </c>
    </row>
    <row r="563" spans="1:11" hidden="1">
      <c r="A563" s="143">
        <v>2080709</v>
      </c>
      <c r="B563" s="144" t="s">
        <v>987</v>
      </c>
      <c r="C563" s="138"/>
      <c r="D563" s="137">
        <f t="shared" si="41"/>
        <v>0</v>
      </c>
      <c r="E563" s="145">
        <v>0</v>
      </c>
      <c r="F563" s="137">
        <f t="shared" si="41"/>
        <v>0</v>
      </c>
      <c r="G563" s="136">
        <f t="shared" si="40"/>
        <v>0</v>
      </c>
      <c r="H563" s="133"/>
      <c r="I563" s="123" t="str">
        <f t="shared" si="42"/>
        <v>'2080709</v>
      </c>
      <c r="J563" s="142">
        <f t="shared" si="43"/>
        <v>7</v>
      </c>
      <c r="K563" s="172">
        <f t="shared" si="44"/>
        <v>0</v>
      </c>
    </row>
    <row r="564" spans="1:11" hidden="1">
      <c r="A564" s="143">
        <v>2080711</v>
      </c>
      <c r="B564" s="144" t="s">
        <v>988</v>
      </c>
      <c r="C564" s="138"/>
      <c r="D564" s="137">
        <f t="shared" si="41"/>
        <v>0</v>
      </c>
      <c r="E564" s="145">
        <v>0</v>
      </c>
      <c r="F564" s="137">
        <f t="shared" si="41"/>
        <v>0</v>
      </c>
      <c r="G564" s="136">
        <f t="shared" si="40"/>
        <v>0</v>
      </c>
      <c r="H564" s="133"/>
      <c r="I564" s="123" t="str">
        <f t="shared" si="42"/>
        <v>'2080711</v>
      </c>
      <c r="J564" s="142">
        <f t="shared" si="43"/>
        <v>7</v>
      </c>
      <c r="K564" s="172">
        <f t="shared" si="44"/>
        <v>0</v>
      </c>
    </row>
    <row r="565" spans="1:11" hidden="1">
      <c r="A565" s="143">
        <v>2080712</v>
      </c>
      <c r="B565" s="144" t="s">
        <v>989</v>
      </c>
      <c r="C565" s="138"/>
      <c r="D565" s="137">
        <f t="shared" si="41"/>
        <v>0</v>
      </c>
      <c r="E565" s="145">
        <v>0</v>
      </c>
      <c r="F565" s="137">
        <f t="shared" si="41"/>
        <v>0</v>
      </c>
      <c r="G565" s="136">
        <f t="shared" si="40"/>
        <v>0</v>
      </c>
      <c r="H565" s="133"/>
      <c r="I565" s="123" t="str">
        <f t="shared" si="42"/>
        <v>'2080712</v>
      </c>
      <c r="J565" s="142">
        <f t="shared" si="43"/>
        <v>7</v>
      </c>
      <c r="K565" s="172">
        <f t="shared" si="44"/>
        <v>0</v>
      </c>
    </row>
    <row r="566" spans="1:11" hidden="1">
      <c r="A566" s="143">
        <v>2080713</v>
      </c>
      <c r="B566" s="144" t="s">
        <v>990</v>
      </c>
      <c r="C566" s="138"/>
      <c r="D566" s="137">
        <f t="shared" si="41"/>
        <v>0</v>
      </c>
      <c r="E566" s="145">
        <v>0</v>
      </c>
      <c r="F566" s="137">
        <f t="shared" si="41"/>
        <v>0</v>
      </c>
      <c r="G566" s="136">
        <f t="shared" si="40"/>
        <v>0</v>
      </c>
      <c r="H566" s="133"/>
      <c r="I566" s="123" t="str">
        <f t="shared" si="42"/>
        <v>'2080713</v>
      </c>
      <c r="J566" s="142">
        <f t="shared" si="43"/>
        <v>7</v>
      </c>
      <c r="K566" s="172">
        <f t="shared" si="44"/>
        <v>0</v>
      </c>
    </row>
    <row r="567" spans="1:11" hidden="1">
      <c r="A567" s="143">
        <v>2080799</v>
      </c>
      <c r="B567" s="144" t="s">
        <v>991</v>
      </c>
      <c r="C567" s="138"/>
      <c r="D567" s="137">
        <f t="shared" si="41"/>
        <v>0</v>
      </c>
      <c r="E567" s="145">
        <v>0</v>
      </c>
      <c r="F567" s="137">
        <f t="shared" si="41"/>
        <v>0</v>
      </c>
      <c r="G567" s="136">
        <f t="shared" si="40"/>
        <v>0</v>
      </c>
      <c r="H567" s="133"/>
      <c r="I567" s="123" t="str">
        <f t="shared" si="42"/>
        <v>'2080799</v>
      </c>
      <c r="J567" s="142">
        <f t="shared" si="43"/>
        <v>7</v>
      </c>
      <c r="K567" s="172">
        <f t="shared" si="44"/>
        <v>0</v>
      </c>
    </row>
    <row r="568" spans="1:11" ht="14.45" customHeight="1">
      <c r="A568" s="143">
        <v>20808</v>
      </c>
      <c r="B568" s="144" t="s">
        <v>992</v>
      </c>
      <c r="C568" s="138">
        <v>2</v>
      </c>
      <c r="D568" s="137">
        <f t="shared" si="41"/>
        <v>2</v>
      </c>
      <c r="E568" s="145">
        <v>0</v>
      </c>
      <c r="F568" s="137">
        <f t="shared" si="41"/>
        <v>0</v>
      </c>
      <c r="G568" s="136">
        <f t="shared" si="40"/>
        <v>0</v>
      </c>
      <c r="H568" s="133"/>
      <c r="I568" s="123" t="str">
        <f t="shared" si="42"/>
        <v>'20808</v>
      </c>
      <c r="J568" s="142">
        <f t="shared" si="43"/>
        <v>5</v>
      </c>
      <c r="K568" s="172">
        <f t="shared" si="44"/>
        <v>2</v>
      </c>
    </row>
    <row r="569" spans="1:11" hidden="1">
      <c r="A569" s="143">
        <v>2080801</v>
      </c>
      <c r="B569" s="144" t="s">
        <v>993</v>
      </c>
      <c r="C569" s="138"/>
      <c r="D569" s="137">
        <f t="shared" si="41"/>
        <v>0</v>
      </c>
      <c r="E569" s="145">
        <v>0</v>
      </c>
      <c r="F569" s="137">
        <f t="shared" si="41"/>
        <v>0</v>
      </c>
      <c r="G569" s="136">
        <f t="shared" si="40"/>
        <v>0</v>
      </c>
      <c r="H569" s="133"/>
      <c r="I569" s="123" t="str">
        <f t="shared" si="42"/>
        <v>'2080801</v>
      </c>
      <c r="J569" s="142">
        <f t="shared" si="43"/>
        <v>7</v>
      </c>
      <c r="K569" s="172">
        <f t="shared" si="44"/>
        <v>0</v>
      </c>
    </row>
    <row r="570" spans="1:11" ht="14.45" customHeight="1">
      <c r="A570" s="143">
        <v>2080802</v>
      </c>
      <c r="B570" s="144" t="s">
        <v>994</v>
      </c>
      <c r="C570" s="138">
        <v>2</v>
      </c>
      <c r="D570" s="137">
        <f t="shared" si="41"/>
        <v>2</v>
      </c>
      <c r="E570" s="145">
        <v>0</v>
      </c>
      <c r="F570" s="137">
        <f t="shared" si="41"/>
        <v>0</v>
      </c>
      <c r="G570" s="136">
        <f t="shared" si="40"/>
        <v>0</v>
      </c>
      <c r="H570" s="133"/>
      <c r="I570" s="123" t="str">
        <f t="shared" si="42"/>
        <v>'2080802</v>
      </c>
      <c r="J570" s="142">
        <f t="shared" si="43"/>
        <v>7</v>
      </c>
      <c r="K570" s="172">
        <f t="shared" si="44"/>
        <v>2</v>
      </c>
    </row>
    <row r="571" spans="1:11" hidden="1">
      <c r="A571" s="143">
        <v>2080803</v>
      </c>
      <c r="B571" s="144" t="s">
        <v>995</v>
      </c>
      <c r="C571" s="138"/>
      <c r="D571" s="137">
        <f t="shared" si="41"/>
        <v>0</v>
      </c>
      <c r="E571" s="145">
        <v>0</v>
      </c>
      <c r="F571" s="137">
        <f t="shared" si="41"/>
        <v>0</v>
      </c>
      <c r="G571" s="136">
        <f t="shared" si="40"/>
        <v>0</v>
      </c>
      <c r="H571" s="133"/>
      <c r="I571" s="123" t="str">
        <f t="shared" si="42"/>
        <v>'2080803</v>
      </c>
      <c r="J571" s="142">
        <f t="shared" si="43"/>
        <v>7</v>
      </c>
      <c r="K571" s="172">
        <f t="shared" si="44"/>
        <v>0</v>
      </c>
    </row>
    <row r="572" spans="1:11" hidden="1">
      <c r="A572" s="143">
        <v>2080804</v>
      </c>
      <c r="B572" s="144" t="s">
        <v>996</v>
      </c>
      <c r="C572" s="138"/>
      <c r="D572" s="137">
        <f t="shared" si="41"/>
        <v>0</v>
      </c>
      <c r="E572" s="145">
        <v>0</v>
      </c>
      <c r="F572" s="137">
        <f t="shared" si="41"/>
        <v>0</v>
      </c>
      <c r="G572" s="136">
        <f t="shared" si="40"/>
        <v>0</v>
      </c>
      <c r="H572" s="133"/>
      <c r="I572" s="123" t="str">
        <f t="shared" si="42"/>
        <v>'2080804</v>
      </c>
      <c r="J572" s="142">
        <f t="shared" si="43"/>
        <v>7</v>
      </c>
      <c r="K572" s="172">
        <f t="shared" si="44"/>
        <v>0</v>
      </c>
    </row>
    <row r="573" spans="1:11" hidden="1">
      <c r="A573" s="143">
        <v>2080805</v>
      </c>
      <c r="B573" s="144" t="s">
        <v>997</v>
      </c>
      <c r="C573" s="138"/>
      <c r="D573" s="137">
        <f t="shared" si="41"/>
        <v>0</v>
      </c>
      <c r="E573" s="145">
        <v>0</v>
      </c>
      <c r="F573" s="137">
        <f t="shared" si="41"/>
        <v>0</v>
      </c>
      <c r="G573" s="136">
        <f t="shared" si="40"/>
        <v>0</v>
      </c>
      <c r="H573" s="133"/>
      <c r="I573" s="123" t="str">
        <f t="shared" si="42"/>
        <v>'2080805</v>
      </c>
      <c r="J573" s="142">
        <f t="shared" si="43"/>
        <v>7</v>
      </c>
      <c r="K573" s="172">
        <f t="shared" si="44"/>
        <v>0</v>
      </c>
    </row>
    <row r="574" spans="1:11" hidden="1">
      <c r="A574" s="143">
        <v>2080806</v>
      </c>
      <c r="B574" s="144" t="s">
        <v>998</v>
      </c>
      <c r="C574" s="138"/>
      <c r="D574" s="137">
        <f t="shared" si="41"/>
        <v>0</v>
      </c>
      <c r="E574" s="145">
        <v>0</v>
      </c>
      <c r="F574" s="137">
        <f t="shared" si="41"/>
        <v>0</v>
      </c>
      <c r="G574" s="136">
        <f t="shared" si="40"/>
        <v>0</v>
      </c>
      <c r="H574" s="133"/>
      <c r="I574" s="123" t="str">
        <f t="shared" si="42"/>
        <v>'2080806</v>
      </c>
      <c r="J574" s="142">
        <f t="shared" si="43"/>
        <v>7</v>
      </c>
      <c r="K574" s="172">
        <f t="shared" si="44"/>
        <v>0</v>
      </c>
    </row>
    <row r="575" spans="1:11" hidden="1">
      <c r="A575" s="143">
        <v>2080899</v>
      </c>
      <c r="B575" s="144" t="s">
        <v>999</v>
      </c>
      <c r="C575" s="138"/>
      <c r="D575" s="137">
        <f t="shared" si="41"/>
        <v>0</v>
      </c>
      <c r="E575" s="145">
        <v>0</v>
      </c>
      <c r="F575" s="137">
        <f t="shared" si="41"/>
        <v>0</v>
      </c>
      <c r="G575" s="136">
        <f t="shared" si="40"/>
        <v>0</v>
      </c>
      <c r="H575" s="133"/>
      <c r="I575" s="123" t="str">
        <f t="shared" si="42"/>
        <v>'2080899</v>
      </c>
      <c r="J575" s="142">
        <f t="shared" si="43"/>
        <v>7</v>
      </c>
      <c r="K575" s="172">
        <f t="shared" si="44"/>
        <v>0</v>
      </c>
    </row>
    <row r="576" spans="1:11" hidden="1">
      <c r="A576" s="143">
        <v>20809</v>
      </c>
      <c r="B576" s="144" t="s">
        <v>1000</v>
      </c>
      <c r="C576" s="138"/>
      <c r="D576" s="137">
        <f t="shared" si="41"/>
        <v>0</v>
      </c>
      <c r="E576" s="145">
        <v>0</v>
      </c>
      <c r="F576" s="137">
        <f t="shared" si="41"/>
        <v>0</v>
      </c>
      <c r="G576" s="136">
        <f t="shared" si="40"/>
        <v>0</v>
      </c>
      <c r="H576" s="133"/>
      <c r="I576" s="123" t="str">
        <f t="shared" si="42"/>
        <v>'20809</v>
      </c>
      <c r="J576" s="142">
        <f t="shared" si="43"/>
        <v>5</v>
      </c>
      <c r="K576" s="172">
        <f t="shared" si="44"/>
        <v>0</v>
      </c>
    </row>
    <row r="577" spans="1:11" hidden="1">
      <c r="A577" s="143">
        <v>2080901</v>
      </c>
      <c r="B577" s="144" t="s">
        <v>1001</v>
      </c>
      <c r="C577" s="138"/>
      <c r="D577" s="137">
        <f t="shared" si="41"/>
        <v>0</v>
      </c>
      <c r="E577" s="145">
        <v>0</v>
      </c>
      <c r="F577" s="137">
        <f t="shared" si="41"/>
        <v>0</v>
      </c>
      <c r="G577" s="136">
        <f t="shared" si="40"/>
        <v>0</v>
      </c>
      <c r="H577" s="133"/>
      <c r="I577" s="123" t="str">
        <f t="shared" si="42"/>
        <v>'2080901</v>
      </c>
      <c r="J577" s="142">
        <f t="shared" si="43"/>
        <v>7</v>
      </c>
      <c r="K577" s="172">
        <f t="shared" si="44"/>
        <v>0</v>
      </c>
    </row>
    <row r="578" spans="1:11" hidden="1">
      <c r="A578" s="143">
        <v>2080902</v>
      </c>
      <c r="B578" s="144" t="s">
        <v>1002</v>
      </c>
      <c r="C578" s="138"/>
      <c r="D578" s="137">
        <f t="shared" si="41"/>
        <v>0</v>
      </c>
      <c r="E578" s="145">
        <v>0</v>
      </c>
      <c r="F578" s="137">
        <f t="shared" si="41"/>
        <v>0</v>
      </c>
      <c r="G578" s="136">
        <f t="shared" si="40"/>
        <v>0</v>
      </c>
      <c r="H578" s="133"/>
      <c r="I578" s="123" t="str">
        <f t="shared" si="42"/>
        <v>'2080902</v>
      </c>
      <c r="J578" s="142">
        <f t="shared" si="43"/>
        <v>7</v>
      </c>
      <c r="K578" s="172">
        <f t="shared" si="44"/>
        <v>0</v>
      </c>
    </row>
    <row r="579" spans="1:11" hidden="1">
      <c r="A579" s="143">
        <v>2080903</v>
      </c>
      <c r="B579" s="144" t="s">
        <v>1003</v>
      </c>
      <c r="C579" s="138"/>
      <c r="D579" s="137">
        <f t="shared" si="41"/>
        <v>0</v>
      </c>
      <c r="E579" s="145">
        <v>0</v>
      </c>
      <c r="F579" s="137">
        <f t="shared" si="41"/>
        <v>0</v>
      </c>
      <c r="G579" s="136">
        <f t="shared" si="40"/>
        <v>0</v>
      </c>
      <c r="H579" s="133"/>
      <c r="I579" s="123" t="str">
        <f t="shared" si="42"/>
        <v>'2080903</v>
      </c>
      <c r="J579" s="142">
        <f t="shared" si="43"/>
        <v>7</v>
      </c>
      <c r="K579" s="172">
        <f t="shared" si="44"/>
        <v>0</v>
      </c>
    </row>
    <row r="580" spans="1:11" hidden="1">
      <c r="A580" s="143">
        <v>2080904</v>
      </c>
      <c r="B580" s="144" t="s">
        <v>1004</v>
      </c>
      <c r="C580" s="138"/>
      <c r="D580" s="137">
        <f t="shared" si="41"/>
        <v>0</v>
      </c>
      <c r="E580" s="145">
        <v>0</v>
      </c>
      <c r="F580" s="137">
        <f t="shared" si="41"/>
        <v>0</v>
      </c>
      <c r="G580" s="136">
        <f t="shared" si="40"/>
        <v>0</v>
      </c>
      <c r="H580" s="133"/>
      <c r="I580" s="123" t="str">
        <f t="shared" si="42"/>
        <v>'2080904</v>
      </c>
      <c r="J580" s="142">
        <f t="shared" si="43"/>
        <v>7</v>
      </c>
      <c r="K580" s="172">
        <f t="shared" si="44"/>
        <v>0</v>
      </c>
    </row>
    <row r="581" spans="1:11" hidden="1">
      <c r="A581" s="143">
        <v>2080905</v>
      </c>
      <c r="B581" s="144" t="s">
        <v>1005</v>
      </c>
      <c r="C581" s="138"/>
      <c r="D581" s="137">
        <f t="shared" si="41"/>
        <v>0</v>
      </c>
      <c r="E581" s="145">
        <v>0</v>
      </c>
      <c r="F581" s="137">
        <f t="shared" si="41"/>
        <v>0</v>
      </c>
      <c r="G581" s="136">
        <f t="shared" si="40"/>
        <v>0</v>
      </c>
      <c r="H581" s="133"/>
      <c r="I581" s="123" t="str">
        <f t="shared" si="42"/>
        <v>'2080905</v>
      </c>
      <c r="J581" s="142">
        <f t="shared" si="43"/>
        <v>7</v>
      </c>
      <c r="K581" s="172">
        <f t="shared" si="44"/>
        <v>0</v>
      </c>
    </row>
    <row r="582" spans="1:11" hidden="1">
      <c r="A582" s="143">
        <v>2080999</v>
      </c>
      <c r="B582" s="144" t="s">
        <v>1006</v>
      </c>
      <c r="C582" s="138"/>
      <c r="D582" s="137">
        <f t="shared" si="41"/>
        <v>0</v>
      </c>
      <c r="E582" s="145">
        <v>0</v>
      </c>
      <c r="F582" s="137">
        <f t="shared" si="41"/>
        <v>0</v>
      </c>
      <c r="G582" s="136">
        <f t="shared" ref="G582:G645" si="45">IF(ISERROR(F582/D582),,F582/D582)</f>
        <v>0</v>
      </c>
      <c r="H582" s="133"/>
      <c r="I582" s="123" t="str">
        <f t="shared" si="42"/>
        <v>'2080999</v>
      </c>
      <c r="J582" s="142">
        <f t="shared" si="43"/>
        <v>7</v>
      </c>
      <c r="K582" s="172">
        <f t="shared" si="44"/>
        <v>0</v>
      </c>
    </row>
    <row r="583" spans="1:11" hidden="1">
      <c r="A583" s="143">
        <v>20810</v>
      </c>
      <c r="B583" s="144" t="s">
        <v>1007</v>
      </c>
      <c r="C583" s="138"/>
      <c r="D583" s="137">
        <f t="shared" ref="D583:F646" si="46">IF(COUNTIF($I:$I,$I583&amp;"*")=1,C583,IF($J583=3,SUMIFS(C:C,$I:$I,$I583&amp;"*",$J:$J,5),IF($J583=5,SUMIFS(C:C,$I:$I,$I583&amp;"*",$J:$J,7),C583)))</f>
        <v>0</v>
      </c>
      <c r="E583" s="145">
        <v>0</v>
      </c>
      <c r="F583" s="137">
        <f t="shared" si="46"/>
        <v>0</v>
      </c>
      <c r="G583" s="136">
        <f t="shared" si="45"/>
        <v>0</v>
      </c>
      <c r="H583" s="133"/>
      <c r="I583" s="123" t="str">
        <f t="shared" ref="I583:I646" si="47">IF(LEN(A583)=3,"'"&amp;A583,IF(LEN(A583)=5,"'"&amp;A583,"'"&amp;A583))</f>
        <v>'20810</v>
      </c>
      <c r="J583" s="142">
        <f t="shared" ref="J583:J646" si="48">LEN(A583)</f>
        <v>5</v>
      </c>
      <c r="K583" s="172">
        <f t="shared" ref="K583:K646" si="49">D583+F583</f>
        <v>0</v>
      </c>
    </row>
    <row r="584" spans="1:11" hidden="1">
      <c r="A584" s="143">
        <v>2081001</v>
      </c>
      <c r="B584" s="144" t="s">
        <v>1008</v>
      </c>
      <c r="C584" s="138"/>
      <c r="D584" s="137">
        <f t="shared" si="46"/>
        <v>0</v>
      </c>
      <c r="E584" s="145">
        <v>0</v>
      </c>
      <c r="F584" s="137">
        <f t="shared" si="46"/>
        <v>0</v>
      </c>
      <c r="G584" s="136">
        <f t="shared" si="45"/>
        <v>0</v>
      </c>
      <c r="H584" s="133"/>
      <c r="I584" s="123" t="str">
        <f t="shared" si="47"/>
        <v>'2081001</v>
      </c>
      <c r="J584" s="142">
        <f t="shared" si="48"/>
        <v>7</v>
      </c>
      <c r="K584" s="172">
        <f t="shared" si="49"/>
        <v>0</v>
      </c>
    </row>
    <row r="585" spans="1:11" hidden="1">
      <c r="A585" s="143">
        <v>2081002</v>
      </c>
      <c r="B585" s="144" t="s">
        <v>1009</v>
      </c>
      <c r="C585" s="138"/>
      <c r="D585" s="137">
        <f t="shared" si="46"/>
        <v>0</v>
      </c>
      <c r="E585" s="145">
        <v>0</v>
      </c>
      <c r="F585" s="137">
        <f t="shared" si="46"/>
        <v>0</v>
      </c>
      <c r="G585" s="136">
        <f t="shared" si="45"/>
        <v>0</v>
      </c>
      <c r="H585" s="133"/>
      <c r="I585" s="123" t="str">
        <f t="shared" si="47"/>
        <v>'2081002</v>
      </c>
      <c r="J585" s="142">
        <f t="shared" si="48"/>
        <v>7</v>
      </c>
      <c r="K585" s="172">
        <f t="shared" si="49"/>
        <v>0</v>
      </c>
    </row>
    <row r="586" spans="1:11" hidden="1">
      <c r="A586" s="143">
        <v>2081003</v>
      </c>
      <c r="B586" s="144" t="s">
        <v>1010</v>
      </c>
      <c r="C586" s="138"/>
      <c r="D586" s="137">
        <f t="shared" si="46"/>
        <v>0</v>
      </c>
      <c r="E586" s="145">
        <v>0</v>
      </c>
      <c r="F586" s="137">
        <f t="shared" si="46"/>
        <v>0</v>
      </c>
      <c r="G586" s="136">
        <f t="shared" si="45"/>
        <v>0</v>
      </c>
      <c r="H586" s="133"/>
      <c r="I586" s="123" t="str">
        <f t="shared" si="47"/>
        <v>'2081003</v>
      </c>
      <c r="J586" s="142">
        <f t="shared" si="48"/>
        <v>7</v>
      </c>
      <c r="K586" s="172">
        <f t="shared" si="49"/>
        <v>0</v>
      </c>
    </row>
    <row r="587" spans="1:11" hidden="1">
      <c r="A587" s="143">
        <v>2081004</v>
      </c>
      <c r="B587" s="144" t="s">
        <v>1011</v>
      </c>
      <c r="C587" s="138"/>
      <c r="D587" s="137">
        <f t="shared" si="46"/>
        <v>0</v>
      </c>
      <c r="E587" s="145">
        <v>0</v>
      </c>
      <c r="F587" s="137">
        <f t="shared" si="46"/>
        <v>0</v>
      </c>
      <c r="G587" s="136">
        <f t="shared" si="45"/>
        <v>0</v>
      </c>
      <c r="H587" s="133"/>
      <c r="I587" s="123" t="str">
        <f t="shared" si="47"/>
        <v>'2081004</v>
      </c>
      <c r="J587" s="142">
        <f t="shared" si="48"/>
        <v>7</v>
      </c>
      <c r="K587" s="172">
        <f t="shared" si="49"/>
        <v>0</v>
      </c>
    </row>
    <row r="588" spans="1:11" hidden="1">
      <c r="A588" s="143">
        <v>2081005</v>
      </c>
      <c r="B588" s="144" t="s">
        <v>1012</v>
      </c>
      <c r="C588" s="138"/>
      <c r="D588" s="137">
        <f t="shared" si="46"/>
        <v>0</v>
      </c>
      <c r="E588" s="145">
        <v>0</v>
      </c>
      <c r="F588" s="137">
        <f t="shared" si="46"/>
        <v>0</v>
      </c>
      <c r="G588" s="136">
        <f t="shared" si="45"/>
        <v>0</v>
      </c>
      <c r="H588" s="133"/>
      <c r="I588" s="123" t="str">
        <f t="shared" si="47"/>
        <v>'2081005</v>
      </c>
      <c r="J588" s="142">
        <f t="shared" si="48"/>
        <v>7</v>
      </c>
      <c r="K588" s="172">
        <f t="shared" si="49"/>
        <v>0</v>
      </c>
    </row>
    <row r="589" spans="1:11" hidden="1">
      <c r="A589" s="143">
        <v>2081006</v>
      </c>
      <c r="B589" s="144" t="s">
        <v>1013</v>
      </c>
      <c r="C589" s="138"/>
      <c r="D589" s="137">
        <f t="shared" si="46"/>
        <v>0</v>
      </c>
      <c r="E589" s="145">
        <v>0</v>
      </c>
      <c r="F589" s="137">
        <f t="shared" si="46"/>
        <v>0</v>
      </c>
      <c r="G589" s="136">
        <f t="shared" si="45"/>
        <v>0</v>
      </c>
      <c r="H589" s="133"/>
      <c r="I589" s="123" t="str">
        <f t="shared" si="47"/>
        <v>'2081006</v>
      </c>
      <c r="J589" s="142">
        <f t="shared" si="48"/>
        <v>7</v>
      </c>
      <c r="K589" s="172">
        <f t="shared" si="49"/>
        <v>0</v>
      </c>
    </row>
    <row r="590" spans="1:11" hidden="1">
      <c r="A590" s="143">
        <v>2081099</v>
      </c>
      <c r="B590" s="144" t="s">
        <v>1014</v>
      </c>
      <c r="C590" s="138"/>
      <c r="D590" s="137">
        <f t="shared" si="46"/>
        <v>0</v>
      </c>
      <c r="E590" s="145">
        <v>0</v>
      </c>
      <c r="F590" s="137">
        <f t="shared" si="46"/>
        <v>0</v>
      </c>
      <c r="G590" s="136">
        <f t="shared" si="45"/>
        <v>0</v>
      </c>
      <c r="H590" s="133"/>
      <c r="I590" s="123" t="str">
        <f t="shared" si="47"/>
        <v>'2081099</v>
      </c>
      <c r="J590" s="142">
        <f t="shared" si="48"/>
        <v>7</v>
      </c>
      <c r="K590" s="172">
        <f t="shared" si="49"/>
        <v>0</v>
      </c>
    </row>
    <row r="591" spans="1:11" hidden="1">
      <c r="A591" s="143">
        <v>20811</v>
      </c>
      <c r="B591" s="144" t="s">
        <v>1015</v>
      </c>
      <c r="C591" s="138"/>
      <c r="D591" s="137">
        <f t="shared" si="46"/>
        <v>0</v>
      </c>
      <c r="E591" s="145">
        <v>0</v>
      </c>
      <c r="F591" s="137">
        <f t="shared" si="46"/>
        <v>0</v>
      </c>
      <c r="G591" s="136">
        <f t="shared" si="45"/>
        <v>0</v>
      </c>
      <c r="H591" s="133"/>
      <c r="I591" s="123" t="str">
        <f t="shared" si="47"/>
        <v>'20811</v>
      </c>
      <c r="J591" s="142">
        <f t="shared" si="48"/>
        <v>5</v>
      </c>
      <c r="K591" s="172">
        <f t="shared" si="49"/>
        <v>0</v>
      </c>
    </row>
    <row r="592" spans="1:11" hidden="1">
      <c r="A592" s="143">
        <v>2081101</v>
      </c>
      <c r="B592" s="144" t="s">
        <v>612</v>
      </c>
      <c r="C592" s="138"/>
      <c r="D592" s="137">
        <f t="shared" si="46"/>
        <v>0</v>
      </c>
      <c r="E592" s="145">
        <v>0</v>
      </c>
      <c r="F592" s="137">
        <f t="shared" si="46"/>
        <v>0</v>
      </c>
      <c r="G592" s="136">
        <f t="shared" si="45"/>
        <v>0</v>
      </c>
      <c r="H592" s="133"/>
      <c r="I592" s="123" t="str">
        <f t="shared" si="47"/>
        <v>'2081101</v>
      </c>
      <c r="J592" s="142">
        <f t="shared" si="48"/>
        <v>7</v>
      </c>
      <c r="K592" s="172">
        <f t="shared" si="49"/>
        <v>0</v>
      </c>
    </row>
    <row r="593" spans="1:11" hidden="1">
      <c r="A593" s="143">
        <v>2081102</v>
      </c>
      <c r="B593" s="144" t="s">
        <v>613</v>
      </c>
      <c r="C593" s="138"/>
      <c r="D593" s="137">
        <f t="shared" si="46"/>
        <v>0</v>
      </c>
      <c r="E593" s="145">
        <v>0</v>
      </c>
      <c r="F593" s="137">
        <f t="shared" si="46"/>
        <v>0</v>
      </c>
      <c r="G593" s="136">
        <f t="shared" si="45"/>
        <v>0</v>
      </c>
      <c r="H593" s="133"/>
      <c r="I593" s="123" t="str">
        <f t="shared" si="47"/>
        <v>'2081102</v>
      </c>
      <c r="J593" s="142">
        <f t="shared" si="48"/>
        <v>7</v>
      </c>
      <c r="K593" s="172">
        <f t="shared" si="49"/>
        <v>0</v>
      </c>
    </row>
    <row r="594" spans="1:11" hidden="1">
      <c r="A594" s="143">
        <v>2081103</v>
      </c>
      <c r="B594" s="144" t="s">
        <v>614</v>
      </c>
      <c r="C594" s="138"/>
      <c r="D594" s="137">
        <f t="shared" si="46"/>
        <v>0</v>
      </c>
      <c r="E594" s="145">
        <v>0</v>
      </c>
      <c r="F594" s="137">
        <f t="shared" si="46"/>
        <v>0</v>
      </c>
      <c r="G594" s="136">
        <f t="shared" si="45"/>
        <v>0</v>
      </c>
      <c r="H594" s="133"/>
      <c r="I594" s="123" t="str">
        <f t="shared" si="47"/>
        <v>'2081103</v>
      </c>
      <c r="J594" s="142">
        <f t="shared" si="48"/>
        <v>7</v>
      </c>
      <c r="K594" s="172">
        <f t="shared" si="49"/>
        <v>0</v>
      </c>
    </row>
    <row r="595" spans="1:11" hidden="1">
      <c r="A595" s="143">
        <v>2081104</v>
      </c>
      <c r="B595" s="144" t="s">
        <v>1016</v>
      </c>
      <c r="C595" s="138"/>
      <c r="D595" s="137">
        <f t="shared" si="46"/>
        <v>0</v>
      </c>
      <c r="E595" s="145">
        <v>0</v>
      </c>
      <c r="F595" s="137">
        <f t="shared" si="46"/>
        <v>0</v>
      </c>
      <c r="G595" s="136">
        <f t="shared" si="45"/>
        <v>0</v>
      </c>
      <c r="H595" s="133"/>
      <c r="I595" s="123" t="str">
        <f t="shared" si="47"/>
        <v>'2081104</v>
      </c>
      <c r="J595" s="142">
        <f t="shared" si="48"/>
        <v>7</v>
      </c>
      <c r="K595" s="172">
        <f t="shared" si="49"/>
        <v>0</v>
      </c>
    </row>
    <row r="596" spans="1:11" hidden="1">
      <c r="A596" s="143">
        <v>2081105</v>
      </c>
      <c r="B596" s="144" t="s">
        <v>1017</v>
      </c>
      <c r="C596" s="138"/>
      <c r="D596" s="137">
        <f t="shared" si="46"/>
        <v>0</v>
      </c>
      <c r="E596" s="145">
        <v>0</v>
      </c>
      <c r="F596" s="137">
        <f t="shared" si="46"/>
        <v>0</v>
      </c>
      <c r="G596" s="136">
        <f t="shared" si="45"/>
        <v>0</v>
      </c>
      <c r="H596" s="133"/>
      <c r="I596" s="123" t="str">
        <f t="shared" si="47"/>
        <v>'2081105</v>
      </c>
      <c r="J596" s="142">
        <f t="shared" si="48"/>
        <v>7</v>
      </c>
      <c r="K596" s="172">
        <f t="shared" si="49"/>
        <v>0</v>
      </c>
    </row>
    <row r="597" spans="1:11" hidden="1">
      <c r="A597" s="143">
        <v>2081106</v>
      </c>
      <c r="B597" s="144" t="s">
        <v>1018</v>
      </c>
      <c r="C597" s="138"/>
      <c r="D597" s="137">
        <f t="shared" si="46"/>
        <v>0</v>
      </c>
      <c r="E597" s="145">
        <v>0</v>
      </c>
      <c r="F597" s="137">
        <f t="shared" si="46"/>
        <v>0</v>
      </c>
      <c r="G597" s="136">
        <f t="shared" si="45"/>
        <v>0</v>
      </c>
      <c r="H597" s="133"/>
      <c r="I597" s="123" t="str">
        <f t="shared" si="47"/>
        <v>'2081106</v>
      </c>
      <c r="J597" s="142">
        <f t="shared" si="48"/>
        <v>7</v>
      </c>
      <c r="K597" s="172">
        <f t="shared" si="49"/>
        <v>0</v>
      </c>
    </row>
    <row r="598" spans="1:11" hidden="1">
      <c r="A598" s="143">
        <v>2081107</v>
      </c>
      <c r="B598" s="144" t="s">
        <v>1019</v>
      </c>
      <c r="C598" s="138"/>
      <c r="D598" s="137">
        <f t="shared" si="46"/>
        <v>0</v>
      </c>
      <c r="E598" s="145">
        <v>0</v>
      </c>
      <c r="F598" s="137">
        <f t="shared" si="46"/>
        <v>0</v>
      </c>
      <c r="G598" s="136">
        <f t="shared" si="45"/>
        <v>0</v>
      </c>
      <c r="H598" s="133"/>
      <c r="I598" s="123" t="str">
        <f t="shared" si="47"/>
        <v>'2081107</v>
      </c>
      <c r="J598" s="142">
        <f t="shared" si="48"/>
        <v>7</v>
      </c>
      <c r="K598" s="172">
        <f t="shared" si="49"/>
        <v>0</v>
      </c>
    </row>
    <row r="599" spans="1:11" hidden="1">
      <c r="A599" s="143">
        <v>2081199</v>
      </c>
      <c r="B599" s="144" t="s">
        <v>1020</v>
      </c>
      <c r="C599" s="138"/>
      <c r="D599" s="137">
        <f t="shared" si="46"/>
        <v>0</v>
      </c>
      <c r="E599" s="145">
        <v>0</v>
      </c>
      <c r="F599" s="137">
        <f t="shared" si="46"/>
        <v>0</v>
      </c>
      <c r="G599" s="136">
        <f t="shared" si="45"/>
        <v>0</v>
      </c>
      <c r="H599" s="133"/>
      <c r="I599" s="123" t="str">
        <f t="shared" si="47"/>
        <v>'2081199</v>
      </c>
      <c r="J599" s="142">
        <f t="shared" si="48"/>
        <v>7</v>
      </c>
      <c r="K599" s="172">
        <f t="shared" si="49"/>
        <v>0</v>
      </c>
    </row>
    <row r="600" spans="1:11" hidden="1">
      <c r="A600" s="143">
        <v>20816</v>
      </c>
      <c r="B600" s="144" t="s">
        <v>1021</v>
      </c>
      <c r="C600" s="138"/>
      <c r="D600" s="137">
        <f t="shared" si="46"/>
        <v>0</v>
      </c>
      <c r="E600" s="145">
        <v>0</v>
      </c>
      <c r="F600" s="137">
        <f t="shared" si="46"/>
        <v>0</v>
      </c>
      <c r="G600" s="136">
        <f t="shared" si="45"/>
        <v>0</v>
      </c>
      <c r="H600" s="133"/>
      <c r="I600" s="123" t="str">
        <f t="shared" si="47"/>
        <v>'20816</v>
      </c>
      <c r="J600" s="142">
        <f t="shared" si="48"/>
        <v>5</v>
      </c>
      <c r="K600" s="172">
        <f t="shared" si="49"/>
        <v>0</v>
      </c>
    </row>
    <row r="601" spans="1:11" hidden="1">
      <c r="A601" s="143">
        <v>2081601</v>
      </c>
      <c r="B601" s="144" t="s">
        <v>612</v>
      </c>
      <c r="C601" s="138"/>
      <c r="D601" s="137">
        <f t="shared" si="46"/>
        <v>0</v>
      </c>
      <c r="E601" s="145">
        <v>0</v>
      </c>
      <c r="F601" s="137">
        <f t="shared" si="46"/>
        <v>0</v>
      </c>
      <c r="G601" s="136">
        <f t="shared" si="45"/>
        <v>0</v>
      </c>
      <c r="H601" s="133"/>
      <c r="I601" s="123" t="str">
        <f t="shared" si="47"/>
        <v>'2081601</v>
      </c>
      <c r="J601" s="142">
        <f t="shared" si="48"/>
        <v>7</v>
      </c>
      <c r="K601" s="172">
        <f t="shared" si="49"/>
        <v>0</v>
      </c>
    </row>
    <row r="602" spans="1:11" hidden="1">
      <c r="A602" s="143">
        <v>2081602</v>
      </c>
      <c r="B602" s="144" t="s">
        <v>613</v>
      </c>
      <c r="C602" s="138"/>
      <c r="D602" s="137">
        <f t="shared" si="46"/>
        <v>0</v>
      </c>
      <c r="E602" s="145">
        <v>0</v>
      </c>
      <c r="F602" s="137">
        <f t="shared" si="46"/>
        <v>0</v>
      </c>
      <c r="G602" s="136">
        <f t="shared" si="45"/>
        <v>0</v>
      </c>
      <c r="H602" s="133"/>
      <c r="I602" s="123" t="str">
        <f t="shared" si="47"/>
        <v>'2081602</v>
      </c>
      <c r="J602" s="142">
        <f t="shared" si="48"/>
        <v>7</v>
      </c>
      <c r="K602" s="172">
        <f t="shared" si="49"/>
        <v>0</v>
      </c>
    </row>
    <row r="603" spans="1:11" hidden="1">
      <c r="A603" s="143">
        <v>2081603</v>
      </c>
      <c r="B603" s="144" t="s">
        <v>614</v>
      </c>
      <c r="C603" s="138"/>
      <c r="D603" s="137">
        <f t="shared" si="46"/>
        <v>0</v>
      </c>
      <c r="E603" s="145">
        <v>0</v>
      </c>
      <c r="F603" s="137">
        <f t="shared" si="46"/>
        <v>0</v>
      </c>
      <c r="G603" s="136">
        <f t="shared" si="45"/>
        <v>0</v>
      </c>
      <c r="H603" s="133"/>
      <c r="I603" s="123" t="str">
        <f t="shared" si="47"/>
        <v>'2081603</v>
      </c>
      <c r="J603" s="142">
        <f t="shared" si="48"/>
        <v>7</v>
      </c>
      <c r="K603" s="172">
        <f t="shared" si="49"/>
        <v>0</v>
      </c>
    </row>
    <row r="604" spans="1:11" hidden="1">
      <c r="A604" s="143">
        <v>2081699</v>
      </c>
      <c r="B604" s="144" t="s">
        <v>1022</v>
      </c>
      <c r="C604" s="138"/>
      <c r="D604" s="137">
        <f t="shared" si="46"/>
        <v>0</v>
      </c>
      <c r="E604" s="145">
        <v>0</v>
      </c>
      <c r="F604" s="137">
        <f t="shared" si="46"/>
        <v>0</v>
      </c>
      <c r="G604" s="136">
        <f t="shared" si="45"/>
        <v>0</v>
      </c>
      <c r="H604" s="133"/>
      <c r="I604" s="123" t="str">
        <f t="shared" si="47"/>
        <v>'2081699</v>
      </c>
      <c r="J604" s="142">
        <f t="shared" si="48"/>
        <v>7</v>
      </c>
      <c r="K604" s="172">
        <f t="shared" si="49"/>
        <v>0</v>
      </c>
    </row>
    <row r="605" spans="1:11" ht="14.45" customHeight="1">
      <c r="A605" s="143">
        <v>20819</v>
      </c>
      <c r="B605" s="144" t="s">
        <v>1023</v>
      </c>
      <c r="C605" s="138">
        <v>11</v>
      </c>
      <c r="D605" s="137">
        <f t="shared" si="46"/>
        <v>11</v>
      </c>
      <c r="E605" s="145">
        <v>0</v>
      </c>
      <c r="F605" s="137">
        <f t="shared" si="46"/>
        <v>0</v>
      </c>
      <c r="G605" s="136">
        <f t="shared" si="45"/>
        <v>0</v>
      </c>
      <c r="H605" s="133"/>
      <c r="I605" s="123" t="str">
        <f t="shared" si="47"/>
        <v>'20819</v>
      </c>
      <c r="J605" s="142">
        <f t="shared" si="48"/>
        <v>5</v>
      </c>
      <c r="K605" s="172">
        <f t="shared" si="49"/>
        <v>11</v>
      </c>
    </row>
    <row r="606" spans="1:11" hidden="1">
      <c r="A606" s="143">
        <v>2081901</v>
      </c>
      <c r="B606" s="144" t="s">
        <v>1024</v>
      </c>
      <c r="C606" s="138"/>
      <c r="D606" s="137">
        <f t="shared" si="46"/>
        <v>0</v>
      </c>
      <c r="E606" s="145">
        <v>0</v>
      </c>
      <c r="F606" s="137">
        <f t="shared" si="46"/>
        <v>0</v>
      </c>
      <c r="G606" s="136">
        <f t="shared" si="45"/>
        <v>0</v>
      </c>
      <c r="H606" s="133"/>
      <c r="I606" s="123" t="str">
        <f t="shared" si="47"/>
        <v>'2081901</v>
      </c>
      <c r="J606" s="142">
        <f t="shared" si="48"/>
        <v>7</v>
      </c>
      <c r="K606" s="172">
        <f t="shared" si="49"/>
        <v>0</v>
      </c>
    </row>
    <row r="607" spans="1:11" ht="14.45" customHeight="1">
      <c r="A607" s="143">
        <v>2081902</v>
      </c>
      <c r="B607" s="144" t="s">
        <v>1025</v>
      </c>
      <c r="C607" s="138">
        <v>11</v>
      </c>
      <c r="D607" s="137">
        <f t="shared" si="46"/>
        <v>11</v>
      </c>
      <c r="E607" s="145">
        <v>0</v>
      </c>
      <c r="F607" s="137">
        <f t="shared" si="46"/>
        <v>0</v>
      </c>
      <c r="G607" s="136">
        <f t="shared" si="45"/>
        <v>0</v>
      </c>
      <c r="H607" s="133"/>
      <c r="I607" s="123" t="str">
        <f t="shared" si="47"/>
        <v>'2081902</v>
      </c>
      <c r="J607" s="142">
        <f t="shared" si="48"/>
        <v>7</v>
      </c>
      <c r="K607" s="172">
        <f t="shared" si="49"/>
        <v>11</v>
      </c>
    </row>
    <row r="608" spans="1:11" hidden="1">
      <c r="A608" s="143">
        <v>20820</v>
      </c>
      <c r="B608" s="144" t="s">
        <v>1026</v>
      </c>
      <c r="C608" s="138"/>
      <c r="D608" s="137">
        <f t="shared" si="46"/>
        <v>0</v>
      </c>
      <c r="E608" s="145">
        <v>0</v>
      </c>
      <c r="F608" s="137">
        <f t="shared" si="46"/>
        <v>0</v>
      </c>
      <c r="G608" s="136">
        <f t="shared" si="45"/>
        <v>0</v>
      </c>
      <c r="H608" s="133"/>
      <c r="I608" s="123" t="str">
        <f t="shared" si="47"/>
        <v>'20820</v>
      </c>
      <c r="J608" s="142">
        <f t="shared" si="48"/>
        <v>5</v>
      </c>
      <c r="K608" s="172">
        <f t="shared" si="49"/>
        <v>0</v>
      </c>
    </row>
    <row r="609" spans="1:11" hidden="1">
      <c r="A609" s="143">
        <v>2082001</v>
      </c>
      <c r="B609" s="144" t="s">
        <v>1027</v>
      </c>
      <c r="C609" s="138"/>
      <c r="D609" s="137">
        <f t="shared" si="46"/>
        <v>0</v>
      </c>
      <c r="E609" s="145">
        <v>0</v>
      </c>
      <c r="F609" s="137">
        <f t="shared" si="46"/>
        <v>0</v>
      </c>
      <c r="G609" s="136">
        <f t="shared" si="45"/>
        <v>0</v>
      </c>
      <c r="H609" s="133"/>
      <c r="I609" s="123" t="str">
        <f t="shared" si="47"/>
        <v>'2082001</v>
      </c>
      <c r="J609" s="142">
        <f t="shared" si="48"/>
        <v>7</v>
      </c>
      <c r="K609" s="172">
        <f t="shared" si="49"/>
        <v>0</v>
      </c>
    </row>
    <row r="610" spans="1:11" hidden="1">
      <c r="A610" s="143">
        <v>2082002</v>
      </c>
      <c r="B610" s="144" t="s">
        <v>1028</v>
      </c>
      <c r="C610" s="138"/>
      <c r="D610" s="137">
        <f t="shared" si="46"/>
        <v>0</v>
      </c>
      <c r="E610" s="145">
        <v>0</v>
      </c>
      <c r="F610" s="137">
        <f t="shared" si="46"/>
        <v>0</v>
      </c>
      <c r="G610" s="136">
        <f t="shared" si="45"/>
        <v>0</v>
      </c>
      <c r="H610" s="133"/>
      <c r="I610" s="123" t="str">
        <f t="shared" si="47"/>
        <v>'2082002</v>
      </c>
      <c r="J610" s="142">
        <f t="shared" si="48"/>
        <v>7</v>
      </c>
      <c r="K610" s="172">
        <f t="shared" si="49"/>
        <v>0</v>
      </c>
    </row>
    <row r="611" spans="1:11" hidden="1">
      <c r="A611" s="143">
        <v>20821</v>
      </c>
      <c r="B611" s="144" t="s">
        <v>1029</v>
      </c>
      <c r="C611" s="138"/>
      <c r="D611" s="137">
        <f t="shared" si="46"/>
        <v>0</v>
      </c>
      <c r="E611" s="145">
        <v>0</v>
      </c>
      <c r="F611" s="137">
        <f t="shared" si="46"/>
        <v>0</v>
      </c>
      <c r="G611" s="136">
        <f t="shared" si="45"/>
        <v>0</v>
      </c>
      <c r="H611" s="133"/>
      <c r="I611" s="123" t="str">
        <f t="shared" si="47"/>
        <v>'20821</v>
      </c>
      <c r="J611" s="142">
        <f t="shared" si="48"/>
        <v>5</v>
      </c>
      <c r="K611" s="172">
        <f t="shared" si="49"/>
        <v>0</v>
      </c>
    </row>
    <row r="612" spans="1:11" hidden="1">
      <c r="A612" s="143">
        <v>2082101</v>
      </c>
      <c r="B612" s="144" t="s">
        <v>1030</v>
      </c>
      <c r="C612" s="138"/>
      <c r="D612" s="137">
        <f t="shared" si="46"/>
        <v>0</v>
      </c>
      <c r="E612" s="145">
        <v>0</v>
      </c>
      <c r="F612" s="137">
        <f t="shared" si="46"/>
        <v>0</v>
      </c>
      <c r="G612" s="136">
        <f t="shared" si="45"/>
        <v>0</v>
      </c>
      <c r="H612" s="133"/>
      <c r="I612" s="123" t="str">
        <f t="shared" si="47"/>
        <v>'2082101</v>
      </c>
      <c r="J612" s="142">
        <f t="shared" si="48"/>
        <v>7</v>
      </c>
      <c r="K612" s="172">
        <f t="shared" si="49"/>
        <v>0</v>
      </c>
    </row>
    <row r="613" spans="1:11" hidden="1">
      <c r="A613" s="143">
        <v>2082102</v>
      </c>
      <c r="B613" s="144" t="s">
        <v>1031</v>
      </c>
      <c r="C613" s="138"/>
      <c r="D613" s="137">
        <f t="shared" si="46"/>
        <v>0</v>
      </c>
      <c r="E613" s="145">
        <v>0</v>
      </c>
      <c r="F613" s="137">
        <f t="shared" si="46"/>
        <v>0</v>
      </c>
      <c r="G613" s="136">
        <f t="shared" si="45"/>
        <v>0</v>
      </c>
      <c r="H613" s="133"/>
      <c r="I613" s="123" t="str">
        <f t="shared" si="47"/>
        <v>'2082102</v>
      </c>
      <c r="J613" s="142">
        <f t="shared" si="48"/>
        <v>7</v>
      </c>
      <c r="K613" s="172">
        <f t="shared" si="49"/>
        <v>0</v>
      </c>
    </row>
    <row r="614" spans="1:11" hidden="1">
      <c r="A614" s="143">
        <v>20824</v>
      </c>
      <c r="B614" s="144" t="s">
        <v>1032</v>
      </c>
      <c r="C614" s="138"/>
      <c r="D614" s="137">
        <f t="shared" si="46"/>
        <v>0</v>
      </c>
      <c r="E614" s="145">
        <v>0</v>
      </c>
      <c r="F614" s="137">
        <f t="shared" si="46"/>
        <v>0</v>
      </c>
      <c r="G614" s="136">
        <f t="shared" si="45"/>
        <v>0</v>
      </c>
      <c r="H614" s="133"/>
      <c r="I614" s="123" t="str">
        <f t="shared" si="47"/>
        <v>'20824</v>
      </c>
      <c r="J614" s="142">
        <f t="shared" si="48"/>
        <v>5</v>
      </c>
      <c r="K614" s="172">
        <f t="shared" si="49"/>
        <v>0</v>
      </c>
    </row>
    <row r="615" spans="1:11" hidden="1">
      <c r="A615" s="143">
        <v>2082401</v>
      </c>
      <c r="B615" s="144" t="s">
        <v>1033</v>
      </c>
      <c r="C615" s="138"/>
      <c r="D615" s="137">
        <f t="shared" si="46"/>
        <v>0</v>
      </c>
      <c r="E615" s="145">
        <v>0</v>
      </c>
      <c r="F615" s="137">
        <f t="shared" si="46"/>
        <v>0</v>
      </c>
      <c r="G615" s="136">
        <f t="shared" si="45"/>
        <v>0</v>
      </c>
      <c r="H615" s="133"/>
      <c r="I615" s="123" t="str">
        <f t="shared" si="47"/>
        <v>'2082401</v>
      </c>
      <c r="J615" s="142">
        <f t="shared" si="48"/>
        <v>7</v>
      </c>
      <c r="K615" s="172">
        <f t="shared" si="49"/>
        <v>0</v>
      </c>
    </row>
    <row r="616" spans="1:11" hidden="1">
      <c r="A616" s="143">
        <v>2082402</v>
      </c>
      <c r="B616" s="144" t="s">
        <v>1034</v>
      </c>
      <c r="C616" s="138"/>
      <c r="D616" s="137">
        <f t="shared" si="46"/>
        <v>0</v>
      </c>
      <c r="E616" s="145">
        <v>0</v>
      </c>
      <c r="F616" s="137">
        <f t="shared" si="46"/>
        <v>0</v>
      </c>
      <c r="G616" s="136">
        <f t="shared" si="45"/>
        <v>0</v>
      </c>
      <c r="H616" s="133"/>
      <c r="I616" s="123" t="str">
        <f t="shared" si="47"/>
        <v>'2082402</v>
      </c>
      <c r="J616" s="142">
        <f t="shared" si="48"/>
        <v>7</v>
      </c>
      <c r="K616" s="172">
        <f t="shared" si="49"/>
        <v>0</v>
      </c>
    </row>
    <row r="617" spans="1:11" hidden="1">
      <c r="A617" s="143">
        <v>20825</v>
      </c>
      <c r="B617" s="144" t="s">
        <v>1035</v>
      </c>
      <c r="C617" s="138"/>
      <c r="D617" s="137">
        <f t="shared" si="46"/>
        <v>0</v>
      </c>
      <c r="E617" s="145">
        <v>0</v>
      </c>
      <c r="F617" s="137">
        <f t="shared" si="46"/>
        <v>0</v>
      </c>
      <c r="G617" s="136">
        <f t="shared" si="45"/>
        <v>0</v>
      </c>
      <c r="H617" s="133"/>
      <c r="I617" s="123" t="str">
        <f t="shared" si="47"/>
        <v>'20825</v>
      </c>
      <c r="J617" s="142">
        <f t="shared" si="48"/>
        <v>5</v>
      </c>
      <c r="K617" s="172">
        <f t="shared" si="49"/>
        <v>0</v>
      </c>
    </row>
    <row r="618" spans="1:11" hidden="1">
      <c r="A618" s="143">
        <v>2082501</v>
      </c>
      <c r="B618" s="144" t="s">
        <v>1036</v>
      </c>
      <c r="C618" s="138"/>
      <c r="D618" s="137">
        <f t="shared" si="46"/>
        <v>0</v>
      </c>
      <c r="E618" s="145">
        <v>0</v>
      </c>
      <c r="F618" s="137">
        <f t="shared" si="46"/>
        <v>0</v>
      </c>
      <c r="G618" s="136">
        <f t="shared" si="45"/>
        <v>0</v>
      </c>
      <c r="H618" s="133"/>
      <c r="I618" s="123" t="str">
        <f t="shared" si="47"/>
        <v>'2082501</v>
      </c>
      <c r="J618" s="142">
        <f t="shared" si="48"/>
        <v>7</v>
      </c>
      <c r="K618" s="172">
        <f t="shared" si="49"/>
        <v>0</v>
      </c>
    </row>
    <row r="619" spans="1:11" hidden="1">
      <c r="A619" s="143">
        <v>2082502</v>
      </c>
      <c r="B619" s="144" t="s">
        <v>1037</v>
      </c>
      <c r="C619" s="138"/>
      <c r="D619" s="137">
        <f t="shared" si="46"/>
        <v>0</v>
      </c>
      <c r="E619" s="145">
        <v>0</v>
      </c>
      <c r="F619" s="137">
        <f t="shared" si="46"/>
        <v>0</v>
      </c>
      <c r="G619" s="136">
        <f t="shared" si="45"/>
        <v>0</v>
      </c>
      <c r="H619" s="133"/>
      <c r="I619" s="123" t="str">
        <f t="shared" si="47"/>
        <v>'2082502</v>
      </c>
      <c r="J619" s="142">
        <f t="shared" si="48"/>
        <v>7</v>
      </c>
      <c r="K619" s="172">
        <f t="shared" si="49"/>
        <v>0</v>
      </c>
    </row>
    <row r="620" spans="1:11" hidden="1">
      <c r="A620" s="143">
        <v>20826</v>
      </c>
      <c r="B620" s="144" t="s">
        <v>402</v>
      </c>
      <c r="C620" s="138"/>
      <c r="D620" s="137">
        <f t="shared" si="46"/>
        <v>0</v>
      </c>
      <c r="E620" s="145">
        <v>0</v>
      </c>
      <c r="F620" s="137">
        <f t="shared" si="46"/>
        <v>0</v>
      </c>
      <c r="G620" s="136">
        <f t="shared" si="45"/>
        <v>0</v>
      </c>
      <c r="H620" s="133"/>
      <c r="I620" s="123" t="str">
        <f t="shared" si="47"/>
        <v>'20826</v>
      </c>
      <c r="J620" s="142">
        <f t="shared" si="48"/>
        <v>5</v>
      </c>
      <c r="K620" s="172">
        <f t="shared" si="49"/>
        <v>0</v>
      </c>
    </row>
    <row r="621" spans="1:11" hidden="1">
      <c r="A621" s="143">
        <v>2082601</v>
      </c>
      <c r="B621" s="144" t="s">
        <v>1038</v>
      </c>
      <c r="C621" s="138"/>
      <c r="D621" s="137">
        <f t="shared" si="46"/>
        <v>0</v>
      </c>
      <c r="E621" s="145">
        <v>0</v>
      </c>
      <c r="F621" s="137">
        <f t="shared" si="46"/>
        <v>0</v>
      </c>
      <c r="G621" s="136">
        <f t="shared" si="45"/>
        <v>0</v>
      </c>
      <c r="H621" s="133"/>
      <c r="I621" s="123" t="str">
        <f t="shared" si="47"/>
        <v>'2082601</v>
      </c>
      <c r="J621" s="142">
        <f t="shared" si="48"/>
        <v>7</v>
      </c>
      <c r="K621" s="172">
        <f t="shared" si="49"/>
        <v>0</v>
      </c>
    </row>
    <row r="622" spans="1:11" hidden="1">
      <c r="A622" s="143">
        <v>2082602</v>
      </c>
      <c r="B622" s="144" t="s">
        <v>1039</v>
      </c>
      <c r="C622" s="138"/>
      <c r="D622" s="137">
        <f t="shared" si="46"/>
        <v>0</v>
      </c>
      <c r="E622" s="145">
        <v>0</v>
      </c>
      <c r="F622" s="137">
        <f t="shared" si="46"/>
        <v>0</v>
      </c>
      <c r="G622" s="136">
        <f t="shared" si="45"/>
        <v>0</v>
      </c>
      <c r="H622" s="133"/>
      <c r="I622" s="123" t="str">
        <f t="shared" si="47"/>
        <v>'2082602</v>
      </c>
      <c r="J622" s="142">
        <f t="shared" si="48"/>
        <v>7</v>
      </c>
      <c r="K622" s="172">
        <f t="shared" si="49"/>
        <v>0</v>
      </c>
    </row>
    <row r="623" spans="1:11" hidden="1">
      <c r="A623" s="143">
        <v>2082699</v>
      </c>
      <c r="B623" s="144" t="s">
        <v>1040</v>
      </c>
      <c r="C623" s="138"/>
      <c r="D623" s="137">
        <f t="shared" si="46"/>
        <v>0</v>
      </c>
      <c r="E623" s="145">
        <v>0</v>
      </c>
      <c r="F623" s="137">
        <f t="shared" si="46"/>
        <v>0</v>
      </c>
      <c r="G623" s="136">
        <f t="shared" si="45"/>
        <v>0</v>
      </c>
      <c r="H623" s="133"/>
      <c r="I623" s="123" t="str">
        <f t="shared" si="47"/>
        <v>'2082699</v>
      </c>
      <c r="J623" s="142">
        <f t="shared" si="48"/>
        <v>7</v>
      </c>
      <c r="K623" s="172">
        <f t="shared" si="49"/>
        <v>0</v>
      </c>
    </row>
    <row r="624" spans="1:11" ht="14.45" hidden="1" customHeight="1">
      <c r="A624" s="143">
        <v>20827</v>
      </c>
      <c r="B624" s="144" t="s">
        <v>404</v>
      </c>
      <c r="C624" s="138"/>
      <c r="D624" s="137">
        <f t="shared" si="46"/>
        <v>0</v>
      </c>
      <c r="E624" s="145">
        <v>0</v>
      </c>
      <c r="F624" s="137">
        <f t="shared" si="46"/>
        <v>0</v>
      </c>
      <c r="G624" s="136">
        <f t="shared" si="45"/>
        <v>0</v>
      </c>
      <c r="H624" s="133"/>
      <c r="I624" s="123" t="str">
        <f t="shared" si="47"/>
        <v>'20827</v>
      </c>
      <c r="J624" s="142">
        <f t="shared" si="48"/>
        <v>5</v>
      </c>
      <c r="K624" s="172">
        <f t="shared" si="49"/>
        <v>0</v>
      </c>
    </row>
    <row r="625" spans="1:11" ht="14.45" hidden="1" customHeight="1">
      <c r="A625" s="143">
        <v>2082701</v>
      </c>
      <c r="B625" s="144" t="s">
        <v>1041</v>
      </c>
      <c r="C625" s="138"/>
      <c r="D625" s="137">
        <f t="shared" si="46"/>
        <v>0</v>
      </c>
      <c r="E625" s="145">
        <v>0</v>
      </c>
      <c r="F625" s="137">
        <f t="shared" si="46"/>
        <v>0</v>
      </c>
      <c r="G625" s="136">
        <f t="shared" si="45"/>
        <v>0</v>
      </c>
      <c r="H625" s="133"/>
      <c r="I625" s="123" t="str">
        <f t="shared" si="47"/>
        <v>'2082701</v>
      </c>
      <c r="J625" s="142">
        <f t="shared" si="48"/>
        <v>7</v>
      </c>
      <c r="K625" s="172">
        <f t="shared" si="49"/>
        <v>0</v>
      </c>
    </row>
    <row r="626" spans="1:11" ht="14.45" hidden="1" customHeight="1">
      <c r="A626" s="143">
        <v>2082702</v>
      </c>
      <c r="B626" s="144" t="s">
        <v>1042</v>
      </c>
      <c r="C626" s="138"/>
      <c r="D626" s="137">
        <f t="shared" si="46"/>
        <v>0</v>
      </c>
      <c r="E626" s="145">
        <v>0</v>
      </c>
      <c r="F626" s="137">
        <f t="shared" si="46"/>
        <v>0</v>
      </c>
      <c r="G626" s="136">
        <f t="shared" si="45"/>
        <v>0</v>
      </c>
      <c r="H626" s="133"/>
      <c r="I626" s="123" t="str">
        <f t="shared" si="47"/>
        <v>'2082702</v>
      </c>
      <c r="J626" s="142">
        <f t="shared" si="48"/>
        <v>7</v>
      </c>
      <c r="K626" s="172">
        <f t="shared" si="49"/>
        <v>0</v>
      </c>
    </row>
    <row r="627" spans="1:11" ht="14.45" hidden="1" customHeight="1">
      <c r="A627" s="143">
        <v>2082703</v>
      </c>
      <c r="B627" s="144" t="s">
        <v>1043</v>
      </c>
      <c r="C627" s="138"/>
      <c r="D627" s="137">
        <f t="shared" si="46"/>
        <v>0</v>
      </c>
      <c r="E627" s="145">
        <v>0</v>
      </c>
      <c r="F627" s="137">
        <f t="shared" si="46"/>
        <v>0</v>
      </c>
      <c r="G627" s="136">
        <f t="shared" si="45"/>
        <v>0</v>
      </c>
      <c r="H627" s="133"/>
      <c r="I627" s="123" t="str">
        <f t="shared" si="47"/>
        <v>'2082703</v>
      </c>
      <c r="J627" s="142">
        <f t="shared" si="48"/>
        <v>7</v>
      </c>
      <c r="K627" s="172">
        <f t="shared" si="49"/>
        <v>0</v>
      </c>
    </row>
    <row r="628" spans="1:11" hidden="1">
      <c r="A628" s="143">
        <v>2082799</v>
      </c>
      <c r="B628" s="144" t="s">
        <v>1044</v>
      </c>
      <c r="C628" s="138"/>
      <c r="D628" s="137">
        <f t="shared" si="46"/>
        <v>0</v>
      </c>
      <c r="E628" s="145">
        <v>0</v>
      </c>
      <c r="F628" s="137">
        <f t="shared" si="46"/>
        <v>0</v>
      </c>
      <c r="G628" s="136">
        <f t="shared" si="45"/>
        <v>0</v>
      </c>
      <c r="H628" s="133"/>
      <c r="I628" s="123" t="str">
        <f t="shared" si="47"/>
        <v>'2082799</v>
      </c>
      <c r="J628" s="142">
        <f t="shared" si="48"/>
        <v>7</v>
      </c>
      <c r="K628" s="172">
        <f t="shared" si="49"/>
        <v>0</v>
      </c>
    </row>
    <row r="629" spans="1:11" hidden="1">
      <c r="A629" s="143">
        <v>20828</v>
      </c>
      <c r="B629" s="144" t="s">
        <v>1045</v>
      </c>
      <c r="C629" s="138"/>
      <c r="D629" s="137">
        <f t="shared" si="46"/>
        <v>0</v>
      </c>
      <c r="E629" s="145">
        <v>0</v>
      </c>
      <c r="F629" s="137">
        <f t="shared" si="46"/>
        <v>0</v>
      </c>
      <c r="G629" s="136">
        <f t="shared" si="45"/>
        <v>0</v>
      </c>
      <c r="H629" s="133"/>
      <c r="I629" s="123" t="str">
        <f t="shared" si="47"/>
        <v>'20828</v>
      </c>
      <c r="J629" s="142">
        <f t="shared" si="48"/>
        <v>5</v>
      </c>
      <c r="K629" s="172">
        <f t="shared" si="49"/>
        <v>0</v>
      </c>
    </row>
    <row r="630" spans="1:11" hidden="1">
      <c r="A630" s="143">
        <v>2082801</v>
      </c>
      <c r="B630" s="144" t="s">
        <v>612</v>
      </c>
      <c r="C630" s="138"/>
      <c r="D630" s="137">
        <f t="shared" si="46"/>
        <v>0</v>
      </c>
      <c r="E630" s="145">
        <v>0</v>
      </c>
      <c r="F630" s="137">
        <f t="shared" si="46"/>
        <v>0</v>
      </c>
      <c r="G630" s="136">
        <f t="shared" si="45"/>
        <v>0</v>
      </c>
      <c r="H630" s="133"/>
      <c r="I630" s="123" t="str">
        <f t="shared" si="47"/>
        <v>'2082801</v>
      </c>
      <c r="J630" s="142">
        <f t="shared" si="48"/>
        <v>7</v>
      </c>
      <c r="K630" s="172">
        <f t="shared" si="49"/>
        <v>0</v>
      </c>
    </row>
    <row r="631" spans="1:11" hidden="1">
      <c r="A631" s="143">
        <v>2082802</v>
      </c>
      <c r="B631" s="144" t="s">
        <v>613</v>
      </c>
      <c r="C631" s="138"/>
      <c r="D631" s="137">
        <f t="shared" si="46"/>
        <v>0</v>
      </c>
      <c r="E631" s="145">
        <v>0</v>
      </c>
      <c r="F631" s="137">
        <f t="shared" si="46"/>
        <v>0</v>
      </c>
      <c r="G631" s="136">
        <f t="shared" si="45"/>
        <v>0</v>
      </c>
      <c r="H631" s="133"/>
      <c r="I631" s="123" t="str">
        <f t="shared" si="47"/>
        <v>'2082802</v>
      </c>
      <c r="J631" s="142">
        <f t="shared" si="48"/>
        <v>7</v>
      </c>
      <c r="K631" s="172">
        <f t="shared" si="49"/>
        <v>0</v>
      </c>
    </row>
    <row r="632" spans="1:11" hidden="1">
      <c r="A632" s="143">
        <v>2082803</v>
      </c>
      <c r="B632" s="144" t="s">
        <v>614</v>
      </c>
      <c r="C632" s="138"/>
      <c r="D632" s="137">
        <f t="shared" si="46"/>
        <v>0</v>
      </c>
      <c r="E632" s="145">
        <v>0</v>
      </c>
      <c r="F632" s="137">
        <f t="shared" si="46"/>
        <v>0</v>
      </c>
      <c r="G632" s="136">
        <f t="shared" si="45"/>
        <v>0</v>
      </c>
      <c r="H632" s="133"/>
      <c r="I632" s="123" t="str">
        <f t="shared" si="47"/>
        <v>'2082803</v>
      </c>
      <c r="J632" s="142">
        <f t="shared" si="48"/>
        <v>7</v>
      </c>
      <c r="K632" s="172">
        <f t="shared" si="49"/>
        <v>0</v>
      </c>
    </row>
    <row r="633" spans="1:11" hidden="1">
      <c r="A633" s="143">
        <v>2082804</v>
      </c>
      <c r="B633" s="144" t="s">
        <v>1046</v>
      </c>
      <c r="C633" s="138"/>
      <c r="D633" s="137">
        <f t="shared" si="46"/>
        <v>0</v>
      </c>
      <c r="E633" s="145">
        <v>0</v>
      </c>
      <c r="F633" s="137">
        <f t="shared" si="46"/>
        <v>0</v>
      </c>
      <c r="G633" s="136">
        <f t="shared" si="45"/>
        <v>0</v>
      </c>
      <c r="H633" s="133"/>
      <c r="I633" s="123" t="str">
        <f t="shared" si="47"/>
        <v>'2082804</v>
      </c>
      <c r="J633" s="142">
        <f t="shared" si="48"/>
        <v>7</v>
      </c>
      <c r="K633" s="172">
        <f t="shared" si="49"/>
        <v>0</v>
      </c>
    </row>
    <row r="634" spans="1:11" hidden="1">
      <c r="A634" s="143">
        <v>2082805</v>
      </c>
      <c r="B634" s="144" t="s">
        <v>1047</v>
      </c>
      <c r="C634" s="138"/>
      <c r="D634" s="137">
        <f t="shared" si="46"/>
        <v>0</v>
      </c>
      <c r="E634" s="145">
        <v>0</v>
      </c>
      <c r="F634" s="137">
        <f t="shared" si="46"/>
        <v>0</v>
      </c>
      <c r="G634" s="136">
        <f t="shared" si="45"/>
        <v>0</v>
      </c>
      <c r="H634" s="133"/>
      <c r="I634" s="123" t="str">
        <f t="shared" si="47"/>
        <v>'2082805</v>
      </c>
      <c r="J634" s="142">
        <f t="shared" si="48"/>
        <v>7</v>
      </c>
      <c r="K634" s="172">
        <f t="shared" si="49"/>
        <v>0</v>
      </c>
    </row>
    <row r="635" spans="1:11" hidden="1">
      <c r="A635" s="143">
        <v>2082850</v>
      </c>
      <c r="B635" s="144" t="s">
        <v>621</v>
      </c>
      <c r="C635" s="138"/>
      <c r="D635" s="137">
        <f t="shared" si="46"/>
        <v>0</v>
      </c>
      <c r="E635" s="145">
        <v>0</v>
      </c>
      <c r="F635" s="137">
        <f t="shared" si="46"/>
        <v>0</v>
      </c>
      <c r="G635" s="136">
        <f t="shared" si="45"/>
        <v>0</v>
      </c>
      <c r="H635" s="133"/>
      <c r="I635" s="123" t="str">
        <f t="shared" si="47"/>
        <v>'2082850</v>
      </c>
      <c r="J635" s="142">
        <f t="shared" si="48"/>
        <v>7</v>
      </c>
      <c r="K635" s="172">
        <f t="shared" si="49"/>
        <v>0</v>
      </c>
    </row>
    <row r="636" spans="1:11" hidden="1">
      <c r="A636" s="143">
        <v>2082899</v>
      </c>
      <c r="B636" s="144" t="s">
        <v>1048</v>
      </c>
      <c r="C636" s="138"/>
      <c r="D636" s="137">
        <f t="shared" si="46"/>
        <v>0</v>
      </c>
      <c r="E636" s="145">
        <v>0</v>
      </c>
      <c r="F636" s="137">
        <f t="shared" si="46"/>
        <v>0</v>
      </c>
      <c r="G636" s="136">
        <f t="shared" si="45"/>
        <v>0</v>
      </c>
      <c r="H636" s="133"/>
      <c r="I636" s="123" t="str">
        <f t="shared" si="47"/>
        <v>'2082899</v>
      </c>
      <c r="J636" s="142">
        <f t="shared" si="48"/>
        <v>7</v>
      </c>
      <c r="K636" s="172">
        <f t="shared" si="49"/>
        <v>0</v>
      </c>
    </row>
    <row r="637" spans="1:11" hidden="1">
      <c r="A637" s="143">
        <v>20830</v>
      </c>
      <c r="B637" s="144" t="s">
        <v>1049</v>
      </c>
      <c r="C637" s="138"/>
      <c r="D637" s="137">
        <f t="shared" si="46"/>
        <v>0</v>
      </c>
      <c r="E637" s="145">
        <v>0</v>
      </c>
      <c r="F637" s="137">
        <f t="shared" si="46"/>
        <v>0</v>
      </c>
      <c r="G637" s="136">
        <f t="shared" si="45"/>
        <v>0</v>
      </c>
      <c r="H637" s="133"/>
      <c r="I637" s="123" t="str">
        <f t="shared" si="47"/>
        <v>'20830</v>
      </c>
      <c r="J637" s="142">
        <f t="shared" si="48"/>
        <v>5</v>
      </c>
      <c r="K637" s="172">
        <f t="shared" si="49"/>
        <v>0</v>
      </c>
    </row>
    <row r="638" spans="1:11" hidden="1">
      <c r="A638" s="143">
        <v>2083001</v>
      </c>
      <c r="B638" s="144" t="s">
        <v>1050</v>
      </c>
      <c r="C638" s="138"/>
      <c r="D638" s="137">
        <f t="shared" si="46"/>
        <v>0</v>
      </c>
      <c r="E638" s="145">
        <v>0</v>
      </c>
      <c r="F638" s="137">
        <f t="shared" si="46"/>
        <v>0</v>
      </c>
      <c r="G638" s="136">
        <f t="shared" si="45"/>
        <v>0</v>
      </c>
      <c r="H638" s="133"/>
      <c r="I638" s="123" t="str">
        <f t="shared" si="47"/>
        <v>'2083001</v>
      </c>
      <c r="J638" s="142">
        <f t="shared" si="48"/>
        <v>7</v>
      </c>
      <c r="K638" s="172">
        <f t="shared" si="49"/>
        <v>0</v>
      </c>
    </row>
    <row r="639" spans="1:11" hidden="1">
      <c r="A639" s="143">
        <v>2083099</v>
      </c>
      <c r="B639" s="144" t="s">
        <v>1051</v>
      </c>
      <c r="C639" s="138"/>
      <c r="D639" s="137">
        <f t="shared" si="46"/>
        <v>0</v>
      </c>
      <c r="E639" s="145">
        <v>0</v>
      </c>
      <c r="F639" s="137">
        <f t="shared" si="46"/>
        <v>0</v>
      </c>
      <c r="G639" s="136">
        <f t="shared" si="45"/>
        <v>0</v>
      </c>
      <c r="H639" s="133"/>
      <c r="I639" s="123" t="str">
        <f t="shared" si="47"/>
        <v>'2083099</v>
      </c>
      <c r="J639" s="142">
        <f t="shared" si="48"/>
        <v>7</v>
      </c>
      <c r="K639" s="172">
        <f t="shared" si="49"/>
        <v>0</v>
      </c>
    </row>
    <row r="640" spans="1:11" hidden="1">
      <c r="A640" s="143">
        <v>20899</v>
      </c>
      <c r="B640" s="144" t="s">
        <v>363</v>
      </c>
      <c r="C640" s="138"/>
      <c r="D640" s="137">
        <f t="shared" si="46"/>
        <v>0</v>
      </c>
      <c r="E640" s="145">
        <v>0</v>
      </c>
      <c r="F640" s="137">
        <f t="shared" si="46"/>
        <v>0</v>
      </c>
      <c r="G640" s="136">
        <f t="shared" si="45"/>
        <v>0</v>
      </c>
      <c r="H640" s="133"/>
      <c r="I640" s="123" t="str">
        <f t="shared" si="47"/>
        <v>'20899</v>
      </c>
      <c r="J640" s="142">
        <f t="shared" si="48"/>
        <v>5</v>
      </c>
      <c r="K640" s="172">
        <f t="shared" si="49"/>
        <v>0</v>
      </c>
    </row>
    <row r="641" spans="1:11" hidden="1">
      <c r="A641" s="143">
        <v>2089901</v>
      </c>
      <c r="B641" s="144" t="s">
        <v>1582</v>
      </c>
      <c r="C641" s="138"/>
      <c r="D641" s="137">
        <f t="shared" si="46"/>
        <v>0</v>
      </c>
      <c r="E641" s="145">
        <v>0</v>
      </c>
      <c r="F641" s="137">
        <f t="shared" si="46"/>
        <v>0</v>
      </c>
      <c r="G641" s="136">
        <f t="shared" si="45"/>
        <v>0</v>
      </c>
      <c r="H641" s="133"/>
      <c r="I641" s="123" t="str">
        <f t="shared" si="47"/>
        <v>'2089901</v>
      </c>
      <c r="J641" s="142">
        <f t="shared" si="48"/>
        <v>7</v>
      </c>
      <c r="K641" s="172">
        <f t="shared" si="49"/>
        <v>0</v>
      </c>
    </row>
    <row r="642" spans="1:11" ht="14.45" customHeight="1">
      <c r="A642" s="143">
        <v>210</v>
      </c>
      <c r="B642" s="144" t="s">
        <v>1052</v>
      </c>
      <c r="C642" s="138">
        <v>248</v>
      </c>
      <c r="D642" s="137">
        <f t="shared" si="46"/>
        <v>249</v>
      </c>
      <c r="E642" s="145">
        <v>14</v>
      </c>
      <c r="F642" s="137">
        <f t="shared" si="46"/>
        <v>14</v>
      </c>
      <c r="G642" s="136">
        <f t="shared" si="45"/>
        <v>5.6224899598393573E-2</v>
      </c>
      <c r="H642" s="133"/>
      <c r="I642" s="123" t="str">
        <f t="shared" si="47"/>
        <v>'210</v>
      </c>
      <c r="J642" s="142">
        <f t="shared" si="48"/>
        <v>3</v>
      </c>
      <c r="K642" s="172">
        <f t="shared" si="49"/>
        <v>263</v>
      </c>
    </row>
    <row r="643" spans="1:11" hidden="1">
      <c r="A643" s="143">
        <v>21001</v>
      </c>
      <c r="B643" s="144" t="s">
        <v>1053</v>
      </c>
      <c r="C643" s="138"/>
      <c r="D643" s="137">
        <f t="shared" si="46"/>
        <v>0</v>
      </c>
      <c r="E643" s="145">
        <v>0</v>
      </c>
      <c r="F643" s="137">
        <f t="shared" si="46"/>
        <v>0</v>
      </c>
      <c r="G643" s="136">
        <f t="shared" si="45"/>
        <v>0</v>
      </c>
      <c r="H643" s="133"/>
      <c r="I643" s="123" t="str">
        <f t="shared" si="47"/>
        <v>'21001</v>
      </c>
      <c r="J643" s="142">
        <f t="shared" si="48"/>
        <v>5</v>
      </c>
      <c r="K643" s="172">
        <f t="shared" si="49"/>
        <v>0</v>
      </c>
    </row>
    <row r="644" spans="1:11" hidden="1">
      <c r="A644" s="143">
        <v>2100101</v>
      </c>
      <c r="B644" s="144" t="s">
        <v>612</v>
      </c>
      <c r="C644" s="138"/>
      <c r="D644" s="137">
        <f t="shared" si="46"/>
        <v>0</v>
      </c>
      <c r="E644" s="145">
        <v>0</v>
      </c>
      <c r="F644" s="137">
        <f t="shared" si="46"/>
        <v>0</v>
      </c>
      <c r="G644" s="136">
        <f t="shared" si="45"/>
        <v>0</v>
      </c>
      <c r="H644" s="133"/>
      <c r="I644" s="123" t="str">
        <f t="shared" si="47"/>
        <v>'2100101</v>
      </c>
      <c r="J644" s="142">
        <f t="shared" si="48"/>
        <v>7</v>
      </c>
      <c r="K644" s="172">
        <f t="shared" si="49"/>
        <v>0</v>
      </c>
    </row>
    <row r="645" spans="1:11" hidden="1">
      <c r="A645" s="143">
        <v>2100102</v>
      </c>
      <c r="B645" s="144" t="s">
        <v>613</v>
      </c>
      <c r="C645" s="138"/>
      <c r="D645" s="137">
        <f t="shared" si="46"/>
        <v>0</v>
      </c>
      <c r="E645" s="145">
        <v>0</v>
      </c>
      <c r="F645" s="137">
        <f t="shared" si="46"/>
        <v>0</v>
      </c>
      <c r="G645" s="136">
        <f t="shared" si="45"/>
        <v>0</v>
      </c>
      <c r="H645" s="133"/>
      <c r="I645" s="123" t="str">
        <f t="shared" si="47"/>
        <v>'2100102</v>
      </c>
      <c r="J645" s="142">
        <f t="shared" si="48"/>
        <v>7</v>
      </c>
      <c r="K645" s="172">
        <f t="shared" si="49"/>
        <v>0</v>
      </c>
    </row>
    <row r="646" spans="1:11" hidden="1">
      <c r="A646" s="143">
        <v>2100103</v>
      </c>
      <c r="B646" s="144" t="s">
        <v>614</v>
      </c>
      <c r="C646" s="138"/>
      <c r="D646" s="137">
        <f t="shared" si="46"/>
        <v>0</v>
      </c>
      <c r="E646" s="145">
        <v>0</v>
      </c>
      <c r="F646" s="137">
        <f t="shared" si="46"/>
        <v>0</v>
      </c>
      <c r="G646" s="136">
        <f t="shared" ref="G646:G709" si="50">IF(ISERROR(F646/D646),,F646/D646)</f>
        <v>0</v>
      </c>
      <c r="H646" s="133"/>
      <c r="I646" s="123" t="str">
        <f t="shared" si="47"/>
        <v>'2100103</v>
      </c>
      <c r="J646" s="142">
        <f t="shared" si="48"/>
        <v>7</v>
      </c>
      <c r="K646" s="172">
        <f t="shared" si="49"/>
        <v>0</v>
      </c>
    </row>
    <row r="647" spans="1:11" hidden="1">
      <c r="A647" s="143">
        <v>2100199</v>
      </c>
      <c r="B647" s="144" t="s">
        <v>1054</v>
      </c>
      <c r="C647" s="138"/>
      <c r="D647" s="137">
        <f t="shared" ref="D647:F710" si="51">IF(COUNTIF($I:$I,$I647&amp;"*")=1,C647,IF($J647=3,SUMIFS(C:C,$I:$I,$I647&amp;"*",$J:$J,5),IF($J647=5,SUMIFS(C:C,$I:$I,$I647&amp;"*",$J:$J,7),C647)))</f>
        <v>0</v>
      </c>
      <c r="E647" s="145">
        <v>0</v>
      </c>
      <c r="F647" s="137">
        <f t="shared" si="51"/>
        <v>0</v>
      </c>
      <c r="G647" s="136">
        <f t="shared" si="50"/>
        <v>0</v>
      </c>
      <c r="H647" s="133"/>
      <c r="I647" s="123" t="str">
        <f t="shared" ref="I647:I710" si="52">IF(LEN(A647)=3,"'"&amp;A647,IF(LEN(A647)=5,"'"&amp;A647,"'"&amp;A647))</f>
        <v>'2100199</v>
      </c>
      <c r="J647" s="142">
        <f t="shared" ref="J647:J710" si="53">LEN(A647)</f>
        <v>7</v>
      </c>
      <c r="K647" s="172">
        <f t="shared" ref="K647:K710" si="54">D647+F647</f>
        <v>0</v>
      </c>
    </row>
    <row r="648" spans="1:11" hidden="1">
      <c r="A648" s="143">
        <v>21002</v>
      </c>
      <c r="B648" s="144" t="s">
        <v>1055</v>
      </c>
      <c r="C648" s="138"/>
      <c r="D648" s="137">
        <f t="shared" si="51"/>
        <v>0</v>
      </c>
      <c r="E648" s="145">
        <v>0</v>
      </c>
      <c r="F648" s="137">
        <f t="shared" si="51"/>
        <v>0</v>
      </c>
      <c r="G648" s="136">
        <f t="shared" si="50"/>
        <v>0</v>
      </c>
      <c r="H648" s="133"/>
      <c r="I648" s="123" t="str">
        <f t="shared" si="52"/>
        <v>'21002</v>
      </c>
      <c r="J648" s="142">
        <f t="shared" si="53"/>
        <v>5</v>
      </c>
      <c r="K648" s="172">
        <f t="shared" si="54"/>
        <v>0</v>
      </c>
    </row>
    <row r="649" spans="1:11" hidden="1">
      <c r="A649" s="143">
        <v>2100201</v>
      </c>
      <c r="B649" s="144" t="s">
        <v>1056</v>
      </c>
      <c r="C649" s="138"/>
      <c r="D649" s="137">
        <f t="shared" si="51"/>
        <v>0</v>
      </c>
      <c r="E649" s="145">
        <v>0</v>
      </c>
      <c r="F649" s="137">
        <f t="shared" si="51"/>
        <v>0</v>
      </c>
      <c r="G649" s="136">
        <f t="shared" si="50"/>
        <v>0</v>
      </c>
      <c r="H649" s="133"/>
      <c r="I649" s="123" t="str">
        <f t="shared" si="52"/>
        <v>'2100201</v>
      </c>
      <c r="J649" s="142">
        <f t="shared" si="53"/>
        <v>7</v>
      </c>
      <c r="K649" s="172">
        <f t="shared" si="54"/>
        <v>0</v>
      </c>
    </row>
    <row r="650" spans="1:11" hidden="1">
      <c r="A650" s="143">
        <v>2100202</v>
      </c>
      <c r="B650" s="144" t="s">
        <v>1057</v>
      </c>
      <c r="C650" s="138"/>
      <c r="D650" s="137">
        <f t="shared" si="51"/>
        <v>0</v>
      </c>
      <c r="E650" s="145">
        <v>0</v>
      </c>
      <c r="F650" s="137">
        <f t="shared" si="51"/>
        <v>0</v>
      </c>
      <c r="G650" s="136">
        <f t="shared" si="50"/>
        <v>0</v>
      </c>
      <c r="H650" s="133"/>
      <c r="I650" s="123" t="str">
        <f t="shared" si="52"/>
        <v>'2100202</v>
      </c>
      <c r="J650" s="142">
        <f t="shared" si="53"/>
        <v>7</v>
      </c>
      <c r="K650" s="172">
        <f t="shared" si="54"/>
        <v>0</v>
      </c>
    </row>
    <row r="651" spans="1:11" hidden="1">
      <c r="A651" s="143">
        <v>2100203</v>
      </c>
      <c r="B651" s="144" t="s">
        <v>1058</v>
      </c>
      <c r="C651" s="138"/>
      <c r="D651" s="137">
        <f t="shared" si="51"/>
        <v>0</v>
      </c>
      <c r="E651" s="145">
        <v>0</v>
      </c>
      <c r="F651" s="137">
        <f t="shared" si="51"/>
        <v>0</v>
      </c>
      <c r="G651" s="136">
        <f t="shared" si="50"/>
        <v>0</v>
      </c>
      <c r="H651" s="133"/>
      <c r="I651" s="123" t="str">
        <f t="shared" si="52"/>
        <v>'2100203</v>
      </c>
      <c r="J651" s="142">
        <f t="shared" si="53"/>
        <v>7</v>
      </c>
      <c r="K651" s="172">
        <f t="shared" si="54"/>
        <v>0</v>
      </c>
    </row>
    <row r="652" spans="1:11" hidden="1">
      <c r="A652" s="143">
        <v>2100204</v>
      </c>
      <c r="B652" s="144" t="s">
        <v>1059</v>
      </c>
      <c r="C652" s="138"/>
      <c r="D652" s="137">
        <f t="shared" si="51"/>
        <v>0</v>
      </c>
      <c r="E652" s="145">
        <v>0</v>
      </c>
      <c r="F652" s="137">
        <f t="shared" si="51"/>
        <v>0</v>
      </c>
      <c r="G652" s="136">
        <f t="shared" si="50"/>
        <v>0</v>
      </c>
      <c r="H652" s="133"/>
      <c r="I652" s="123" t="str">
        <f t="shared" si="52"/>
        <v>'2100204</v>
      </c>
      <c r="J652" s="142">
        <f t="shared" si="53"/>
        <v>7</v>
      </c>
      <c r="K652" s="172">
        <f t="shared" si="54"/>
        <v>0</v>
      </c>
    </row>
    <row r="653" spans="1:11" hidden="1">
      <c r="A653" s="143">
        <v>2100205</v>
      </c>
      <c r="B653" s="144" t="s">
        <v>1060</v>
      </c>
      <c r="C653" s="138"/>
      <c r="D653" s="137">
        <f t="shared" si="51"/>
        <v>0</v>
      </c>
      <c r="E653" s="145">
        <v>0</v>
      </c>
      <c r="F653" s="137">
        <f t="shared" si="51"/>
        <v>0</v>
      </c>
      <c r="G653" s="136">
        <f t="shared" si="50"/>
        <v>0</v>
      </c>
      <c r="H653" s="133"/>
      <c r="I653" s="123" t="str">
        <f t="shared" si="52"/>
        <v>'2100205</v>
      </c>
      <c r="J653" s="142">
        <f t="shared" si="53"/>
        <v>7</v>
      </c>
      <c r="K653" s="172">
        <f t="shared" si="54"/>
        <v>0</v>
      </c>
    </row>
    <row r="654" spans="1:11" hidden="1">
      <c r="A654" s="143">
        <v>2100206</v>
      </c>
      <c r="B654" s="144" t="s">
        <v>1061</v>
      </c>
      <c r="C654" s="138"/>
      <c r="D654" s="137">
        <f t="shared" si="51"/>
        <v>0</v>
      </c>
      <c r="E654" s="145">
        <v>0</v>
      </c>
      <c r="F654" s="137">
        <f t="shared" si="51"/>
        <v>0</v>
      </c>
      <c r="G654" s="136">
        <f t="shared" si="50"/>
        <v>0</v>
      </c>
      <c r="H654" s="133"/>
      <c r="I654" s="123" t="str">
        <f t="shared" si="52"/>
        <v>'2100206</v>
      </c>
      <c r="J654" s="142">
        <f t="shared" si="53"/>
        <v>7</v>
      </c>
      <c r="K654" s="172">
        <f t="shared" si="54"/>
        <v>0</v>
      </c>
    </row>
    <row r="655" spans="1:11" hidden="1">
      <c r="A655" s="143">
        <v>2100207</v>
      </c>
      <c r="B655" s="144" t="s">
        <v>1062</v>
      </c>
      <c r="C655" s="138"/>
      <c r="D655" s="137">
        <f t="shared" si="51"/>
        <v>0</v>
      </c>
      <c r="E655" s="145">
        <v>0</v>
      </c>
      <c r="F655" s="137">
        <f t="shared" si="51"/>
        <v>0</v>
      </c>
      <c r="G655" s="136">
        <f t="shared" si="50"/>
        <v>0</v>
      </c>
      <c r="H655" s="133"/>
      <c r="I655" s="123" t="str">
        <f t="shared" si="52"/>
        <v>'2100207</v>
      </c>
      <c r="J655" s="142">
        <f t="shared" si="53"/>
        <v>7</v>
      </c>
      <c r="K655" s="172">
        <f t="shared" si="54"/>
        <v>0</v>
      </c>
    </row>
    <row r="656" spans="1:11" hidden="1">
      <c r="A656" s="143">
        <v>2100208</v>
      </c>
      <c r="B656" s="144" t="s">
        <v>1063</v>
      </c>
      <c r="C656" s="138"/>
      <c r="D656" s="137">
        <f t="shared" si="51"/>
        <v>0</v>
      </c>
      <c r="E656" s="145">
        <v>0</v>
      </c>
      <c r="F656" s="137">
        <f t="shared" si="51"/>
        <v>0</v>
      </c>
      <c r="G656" s="136">
        <f t="shared" si="50"/>
        <v>0</v>
      </c>
      <c r="H656" s="133"/>
      <c r="I656" s="123" t="str">
        <f t="shared" si="52"/>
        <v>'2100208</v>
      </c>
      <c r="J656" s="142">
        <f t="shared" si="53"/>
        <v>7</v>
      </c>
      <c r="K656" s="172">
        <f t="shared" si="54"/>
        <v>0</v>
      </c>
    </row>
    <row r="657" spans="1:11" hidden="1">
      <c r="A657" s="143">
        <v>2100209</v>
      </c>
      <c r="B657" s="144" t="s">
        <v>1064</v>
      </c>
      <c r="C657" s="138"/>
      <c r="D657" s="137">
        <f t="shared" si="51"/>
        <v>0</v>
      </c>
      <c r="E657" s="145">
        <v>0</v>
      </c>
      <c r="F657" s="137">
        <f t="shared" si="51"/>
        <v>0</v>
      </c>
      <c r="G657" s="136">
        <f t="shared" si="50"/>
        <v>0</v>
      </c>
      <c r="H657" s="133"/>
      <c r="I657" s="123" t="str">
        <f t="shared" si="52"/>
        <v>'2100209</v>
      </c>
      <c r="J657" s="142">
        <f t="shared" si="53"/>
        <v>7</v>
      </c>
      <c r="K657" s="172">
        <f t="shared" si="54"/>
        <v>0</v>
      </c>
    </row>
    <row r="658" spans="1:11" hidden="1">
      <c r="A658" s="143">
        <v>2100210</v>
      </c>
      <c r="B658" s="144" t="s">
        <v>1065</v>
      </c>
      <c r="C658" s="138"/>
      <c r="D658" s="137">
        <f t="shared" si="51"/>
        <v>0</v>
      </c>
      <c r="E658" s="145">
        <v>0</v>
      </c>
      <c r="F658" s="137">
        <f t="shared" si="51"/>
        <v>0</v>
      </c>
      <c r="G658" s="136">
        <f t="shared" si="50"/>
        <v>0</v>
      </c>
      <c r="H658" s="133"/>
      <c r="I658" s="123" t="str">
        <f t="shared" si="52"/>
        <v>'2100210</v>
      </c>
      <c r="J658" s="142">
        <f t="shared" si="53"/>
        <v>7</v>
      </c>
      <c r="K658" s="172">
        <f t="shared" si="54"/>
        <v>0</v>
      </c>
    </row>
    <row r="659" spans="1:11" hidden="1">
      <c r="A659" s="143">
        <v>2100211</v>
      </c>
      <c r="B659" s="144" t="s">
        <v>1066</v>
      </c>
      <c r="C659" s="138"/>
      <c r="D659" s="137">
        <f t="shared" si="51"/>
        <v>0</v>
      </c>
      <c r="E659" s="145">
        <v>0</v>
      </c>
      <c r="F659" s="137">
        <f t="shared" si="51"/>
        <v>0</v>
      </c>
      <c r="G659" s="136">
        <f t="shared" si="50"/>
        <v>0</v>
      </c>
      <c r="H659" s="133"/>
      <c r="I659" s="123" t="str">
        <f t="shared" si="52"/>
        <v>'2100211</v>
      </c>
      <c r="J659" s="142">
        <f t="shared" si="53"/>
        <v>7</v>
      </c>
      <c r="K659" s="172">
        <f t="shared" si="54"/>
        <v>0</v>
      </c>
    </row>
    <row r="660" spans="1:11" hidden="1">
      <c r="A660" s="143">
        <v>2100212</v>
      </c>
      <c r="B660" s="144" t="s">
        <v>1067</v>
      </c>
      <c r="C660" s="138"/>
      <c r="D660" s="137">
        <f t="shared" si="51"/>
        <v>0</v>
      </c>
      <c r="E660" s="145">
        <v>0</v>
      </c>
      <c r="F660" s="137">
        <f t="shared" si="51"/>
        <v>0</v>
      </c>
      <c r="G660" s="136">
        <f t="shared" si="50"/>
        <v>0</v>
      </c>
      <c r="H660" s="133"/>
      <c r="I660" s="123" t="str">
        <f t="shared" si="52"/>
        <v>'2100212</v>
      </c>
      <c r="J660" s="142">
        <f t="shared" si="53"/>
        <v>7</v>
      </c>
      <c r="K660" s="172">
        <f t="shared" si="54"/>
        <v>0</v>
      </c>
    </row>
    <row r="661" spans="1:11" hidden="1">
      <c r="A661" s="143">
        <v>2100299</v>
      </c>
      <c r="B661" s="144" t="s">
        <v>1068</v>
      </c>
      <c r="C661" s="138"/>
      <c r="D661" s="137">
        <f t="shared" si="51"/>
        <v>0</v>
      </c>
      <c r="E661" s="145">
        <v>0</v>
      </c>
      <c r="F661" s="137">
        <f t="shared" si="51"/>
        <v>0</v>
      </c>
      <c r="G661" s="136">
        <f t="shared" si="50"/>
        <v>0</v>
      </c>
      <c r="H661" s="133"/>
      <c r="I661" s="123" t="str">
        <f t="shared" si="52"/>
        <v>'2100299</v>
      </c>
      <c r="J661" s="142">
        <f t="shared" si="53"/>
        <v>7</v>
      </c>
      <c r="K661" s="172">
        <f t="shared" si="54"/>
        <v>0</v>
      </c>
    </row>
    <row r="662" spans="1:11" hidden="1">
      <c r="A662" s="143">
        <v>21003</v>
      </c>
      <c r="B662" s="144" t="s">
        <v>1069</v>
      </c>
      <c r="C662" s="138"/>
      <c r="D662" s="137">
        <f t="shared" si="51"/>
        <v>0</v>
      </c>
      <c r="E662" s="145">
        <v>0</v>
      </c>
      <c r="F662" s="137">
        <f t="shared" si="51"/>
        <v>0</v>
      </c>
      <c r="G662" s="136">
        <f t="shared" si="50"/>
        <v>0</v>
      </c>
      <c r="H662" s="133"/>
      <c r="I662" s="123" t="str">
        <f t="shared" si="52"/>
        <v>'21003</v>
      </c>
      <c r="J662" s="142">
        <f t="shared" si="53"/>
        <v>5</v>
      </c>
      <c r="K662" s="172">
        <f t="shared" si="54"/>
        <v>0</v>
      </c>
    </row>
    <row r="663" spans="1:11" hidden="1">
      <c r="A663" s="143">
        <v>2100301</v>
      </c>
      <c r="B663" s="144" t="s">
        <v>1070</v>
      </c>
      <c r="C663" s="138"/>
      <c r="D663" s="137">
        <f t="shared" si="51"/>
        <v>0</v>
      </c>
      <c r="E663" s="145">
        <v>0</v>
      </c>
      <c r="F663" s="137">
        <f t="shared" si="51"/>
        <v>0</v>
      </c>
      <c r="G663" s="136">
        <f t="shared" si="50"/>
        <v>0</v>
      </c>
      <c r="H663" s="133"/>
      <c r="I663" s="123" t="str">
        <f t="shared" si="52"/>
        <v>'2100301</v>
      </c>
      <c r="J663" s="142">
        <f t="shared" si="53"/>
        <v>7</v>
      </c>
      <c r="K663" s="172">
        <f t="shared" si="54"/>
        <v>0</v>
      </c>
    </row>
    <row r="664" spans="1:11" hidden="1">
      <c r="A664" s="143">
        <v>2100302</v>
      </c>
      <c r="B664" s="144" t="s">
        <v>1071</v>
      </c>
      <c r="C664" s="138"/>
      <c r="D664" s="137">
        <f t="shared" si="51"/>
        <v>0</v>
      </c>
      <c r="E664" s="145">
        <v>0</v>
      </c>
      <c r="F664" s="137">
        <f t="shared" si="51"/>
        <v>0</v>
      </c>
      <c r="G664" s="136">
        <f t="shared" si="50"/>
        <v>0</v>
      </c>
      <c r="H664" s="133"/>
      <c r="I664" s="123" t="str">
        <f t="shared" si="52"/>
        <v>'2100302</v>
      </c>
      <c r="J664" s="142">
        <f t="shared" si="53"/>
        <v>7</v>
      </c>
      <c r="K664" s="172">
        <f t="shared" si="54"/>
        <v>0</v>
      </c>
    </row>
    <row r="665" spans="1:11" hidden="1">
      <c r="A665" s="143">
        <v>2100399</v>
      </c>
      <c r="B665" s="144" t="s">
        <v>1072</v>
      </c>
      <c r="C665" s="138"/>
      <c r="D665" s="137">
        <f t="shared" si="51"/>
        <v>0</v>
      </c>
      <c r="E665" s="145">
        <v>0</v>
      </c>
      <c r="F665" s="137">
        <f t="shared" si="51"/>
        <v>0</v>
      </c>
      <c r="G665" s="136">
        <f t="shared" si="50"/>
        <v>0</v>
      </c>
      <c r="H665" s="133"/>
      <c r="I665" s="123" t="str">
        <f t="shared" si="52"/>
        <v>'2100399</v>
      </c>
      <c r="J665" s="142">
        <f t="shared" si="53"/>
        <v>7</v>
      </c>
      <c r="K665" s="172">
        <f t="shared" si="54"/>
        <v>0</v>
      </c>
    </row>
    <row r="666" spans="1:11" hidden="1">
      <c r="A666" s="143">
        <v>21004</v>
      </c>
      <c r="B666" s="144" t="s">
        <v>1073</v>
      </c>
      <c r="C666" s="138"/>
      <c r="D666" s="137">
        <f t="shared" si="51"/>
        <v>0</v>
      </c>
      <c r="E666" s="145">
        <v>0</v>
      </c>
      <c r="F666" s="137">
        <f t="shared" si="51"/>
        <v>0</v>
      </c>
      <c r="G666" s="136">
        <f t="shared" si="50"/>
        <v>0</v>
      </c>
      <c r="H666" s="133"/>
      <c r="I666" s="123" t="str">
        <f t="shared" si="52"/>
        <v>'21004</v>
      </c>
      <c r="J666" s="142">
        <f t="shared" si="53"/>
        <v>5</v>
      </c>
      <c r="K666" s="172">
        <f t="shared" si="54"/>
        <v>0</v>
      </c>
    </row>
    <row r="667" spans="1:11" hidden="1">
      <c r="A667" s="143">
        <v>2100401</v>
      </c>
      <c r="B667" s="144" t="s">
        <v>1074</v>
      </c>
      <c r="C667" s="138"/>
      <c r="D667" s="137">
        <f t="shared" si="51"/>
        <v>0</v>
      </c>
      <c r="E667" s="145">
        <v>0</v>
      </c>
      <c r="F667" s="137">
        <f t="shared" si="51"/>
        <v>0</v>
      </c>
      <c r="G667" s="136">
        <f t="shared" si="50"/>
        <v>0</v>
      </c>
      <c r="H667" s="133"/>
      <c r="I667" s="123" t="str">
        <f t="shared" si="52"/>
        <v>'2100401</v>
      </c>
      <c r="J667" s="142">
        <f t="shared" si="53"/>
        <v>7</v>
      </c>
      <c r="K667" s="172">
        <f t="shared" si="54"/>
        <v>0</v>
      </c>
    </row>
    <row r="668" spans="1:11" hidden="1">
      <c r="A668" s="143">
        <v>2100402</v>
      </c>
      <c r="B668" s="144" t="s">
        <v>1075</v>
      </c>
      <c r="C668" s="138"/>
      <c r="D668" s="137">
        <f t="shared" si="51"/>
        <v>0</v>
      </c>
      <c r="E668" s="145">
        <v>0</v>
      </c>
      <c r="F668" s="137">
        <f t="shared" si="51"/>
        <v>0</v>
      </c>
      <c r="G668" s="136">
        <f t="shared" si="50"/>
        <v>0</v>
      </c>
      <c r="H668" s="133"/>
      <c r="I668" s="123" t="str">
        <f t="shared" si="52"/>
        <v>'2100402</v>
      </c>
      <c r="J668" s="142">
        <f t="shared" si="53"/>
        <v>7</v>
      </c>
      <c r="K668" s="172">
        <f t="shared" si="54"/>
        <v>0</v>
      </c>
    </row>
    <row r="669" spans="1:11" hidden="1">
      <c r="A669" s="143">
        <v>2100403</v>
      </c>
      <c r="B669" s="144" t="s">
        <v>1076</v>
      </c>
      <c r="C669" s="138"/>
      <c r="D669" s="137">
        <f t="shared" si="51"/>
        <v>0</v>
      </c>
      <c r="E669" s="145">
        <v>0</v>
      </c>
      <c r="F669" s="137">
        <f t="shared" si="51"/>
        <v>0</v>
      </c>
      <c r="G669" s="136">
        <f t="shared" si="50"/>
        <v>0</v>
      </c>
      <c r="H669" s="133"/>
      <c r="I669" s="123" t="str">
        <f t="shared" si="52"/>
        <v>'2100403</v>
      </c>
      <c r="J669" s="142">
        <f t="shared" si="53"/>
        <v>7</v>
      </c>
      <c r="K669" s="172">
        <f t="shared" si="54"/>
        <v>0</v>
      </c>
    </row>
    <row r="670" spans="1:11" hidden="1">
      <c r="A670" s="143">
        <v>2100404</v>
      </c>
      <c r="B670" s="144" t="s">
        <v>1077</v>
      </c>
      <c r="C670" s="138"/>
      <c r="D670" s="137">
        <f t="shared" si="51"/>
        <v>0</v>
      </c>
      <c r="E670" s="145">
        <v>0</v>
      </c>
      <c r="F670" s="137">
        <f t="shared" si="51"/>
        <v>0</v>
      </c>
      <c r="G670" s="136">
        <f t="shared" si="50"/>
        <v>0</v>
      </c>
      <c r="H670" s="133"/>
      <c r="I670" s="123" t="str">
        <f t="shared" si="52"/>
        <v>'2100404</v>
      </c>
      <c r="J670" s="142">
        <f t="shared" si="53"/>
        <v>7</v>
      </c>
      <c r="K670" s="172">
        <f t="shared" si="54"/>
        <v>0</v>
      </c>
    </row>
    <row r="671" spans="1:11" hidden="1">
      <c r="A671" s="143">
        <v>2100405</v>
      </c>
      <c r="B671" s="144" t="s">
        <v>1078</v>
      </c>
      <c r="C671" s="138"/>
      <c r="D671" s="137">
        <f t="shared" si="51"/>
        <v>0</v>
      </c>
      <c r="E671" s="145">
        <v>0</v>
      </c>
      <c r="F671" s="137">
        <f t="shared" si="51"/>
        <v>0</v>
      </c>
      <c r="G671" s="136">
        <f t="shared" si="50"/>
        <v>0</v>
      </c>
      <c r="H671" s="133"/>
      <c r="I671" s="123" t="str">
        <f t="shared" si="52"/>
        <v>'2100405</v>
      </c>
      <c r="J671" s="142">
        <f t="shared" si="53"/>
        <v>7</v>
      </c>
      <c r="K671" s="172">
        <f t="shared" si="54"/>
        <v>0</v>
      </c>
    </row>
    <row r="672" spans="1:11" hidden="1">
      <c r="A672" s="143">
        <v>2100406</v>
      </c>
      <c r="B672" s="144" t="s">
        <v>1079</v>
      </c>
      <c r="C672" s="138"/>
      <c r="D672" s="137">
        <f t="shared" si="51"/>
        <v>0</v>
      </c>
      <c r="E672" s="145">
        <v>0</v>
      </c>
      <c r="F672" s="137">
        <f t="shared" si="51"/>
        <v>0</v>
      </c>
      <c r="G672" s="136">
        <f t="shared" si="50"/>
        <v>0</v>
      </c>
      <c r="H672" s="133"/>
      <c r="I672" s="123" t="str">
        <f t="shared" si="52"/>
        <v>'2100406</v>
      </c>
      <c r="J672" s="142">
        <f t="shared" si="53"/>
        <v>7</v>
      </c>
      <c r="K672" s="172">
        <f t="shared" si="54"/>
        <v>0</v>
      </c>
    </row>
    <row r="673" spans="1:11" hidden="1">
      <c r="A673" s="143">
        <v>2100407</v>
      </c>
      <c r="B673" s="144" t="s">
        <v>1080</v>
      </c>
      <c r="C673" s="138"/>
      <c r="D673" s="137">
        <f t="shared" si="51"/>
        <v>0</v>
      </c>
      <c r="E673" s="145">
        <v>0</v>
      </c>
      <c r="F673" s="137">
        <f t="shared" si="51"/>
        <v>0</v>
      </c>
      <c r="G673" s="136">
        <f t="shared" si="50"/>
        <v>0</v>
      </c>
      <c r="H673" s="133"/>
      <c r="I673" s="123" t="str">
        <f t="shared" si="52"/>
        <v>'2100407</v>
      </c>
      <c r="J673" s="142">
        <f t="shared" si="53"/>
        <v>7</v>
      </c>
      <c r="K673" s="172">
        <f t="shared" si="54"/>
        <v>0</v>
      </c>
    </row>
    <row r="674" spans="1:11" hidden="1">
      <c r="A674" s="143">
        <v>2100408</v>
      </c>
      <c r="B674" s="144" t="s">
        <v>1081</v>
      </c>
      <c r="C674" s="138"/>
      <c r="D674" s="137">
        <f t="shared" si="51"/>
        <v>0</v>
      </c>
      <c r="E674" s="145">
        <v>0</v>
      </c>
      <c r="F674" s="137">
        <f t="shared" si="51"/>
        <v>0</v>
      </c>
      <c r="G674" s="136">
        <f t="shared" si="50"/>
        <v>0</v>
      </c>
      <c r="H674" s="133"/>
      <c r="I674" s="123" t="str">
        <f t="shared" si="52"/>
        <v>'2100408</v>
      </c>
      <c r="J674" s="142">
        <f t="shared" si="53"/>
        <v>7</v>
      </c>
      <c r="K674" s="172">
        <f t="shared" si="54"/>
        <v>0</v>
      </c>
    </row>
    <row r="675" spans="1:11" hidden="1">
      <c r="A675" s="143">
        <v>2100409</v>
      </c>
      <c r="B675" s="144" t="s">
        <v>1082</v>
      </c>
      <c r="C675" s="138"/>
      <c r="D675" s="137">
        <f t="shared" si="51"/>
        <v>0</v>
      </c>
      <c r="E675" s="145">
        <v>0</v>
      </c>
      <c r="F675" s="137">
        <f t="shared" si="51"/>
        <v>0</v>
      </c>
      <c r="G675" s="136">
        <f t="shared" si="50"/>
        <v>0</v>
      </c>
      <c r="H675" s="133"/>
      <c r="I675" s="123" t="str">
        <f t="shared" si="52"/>
        <v>'2100409</v>
      </c>
      <c r="J675" s="142">
        <f t="shared" si="53"/>
        <v>7</v>
      </c>
      <c r="K675" s="172">
        <f t="shared" si="54"/>
        <v>0</v>
      </c>
    </row>
    <row r="676" spans="1:11" hidden="1">
      <c r="A676" s="143">
        <v>2100410</v>
      </c>
      <c r="B676" s="144" t="s">
        <v>1083</v>
      </c>
      <c r="C676" s="138"/>
      <c r="D676" s="137">
        <f t="shared" si="51"/>
        <v>0</v>
      </c>
      <c r="E676" s="145">
        <v>0</v>
      </c>
      <c r="F676" s="137">
        <f t="shared" si="51"/>
        <v>0</v>
      </c>
      <c r="G676" s="136">
        <f t="shared" si="50"/>
        <v>0</v>
      </c>
      <c r="H676" s="133"/>
      <c r="I676" s="123" t="str">
        <f t="shared" si="52"/>
        <v>'2100410</v>
      </c>
      <c r="J676" s="142">
        <f t="shared" si="53"/>
        <v>7</v>
      </c>
      <c r="K676" s="172">
        <f t="shared" si="54"/>
        <v>0</v>
      </c>
    </row>
    <row r="677" spans="1:11" hidden="1">
      <c r="A677" s="143">
        <v>2100499</v>
      </c>
      <c r="B677" s="144" t="s">
        <v>1084</v>
      </c>
      <c r="C677" s="138"/>
      <c r="D677" s="137">
        <f t="shared" si="51"/>
        <v>0</v>
      </c>
      <c r="E677" s="145">
        <v>0</v>
      </c>
      <c r="F677" s="137">
        <f t="shared" si="51"/>
        <v>0</v>
      </c>
      <c r="G677" s="136">
        <f t="shared" si="50"/>
        <v>0</v>
      </c>
      <c r="H677" s="133"/>
      <c r="I677" s="123" t="str">
        <f t="shared" si="52"/>
        <v>'2100499</v>
      </c>
      <c r="J677" s="142">
        <f t="shared" si="53"/>
        <v>7</v>
      </c>
      <c r="K677" s="172">
        <f t="shared" si="54"/>
        <v>0</v>
      </c>
    </row>
    <row r="678" spans="1:11" hidden="1">
      <c r="A678" s="143">
        <v>21006</v>
      </c>
      <c r="B678" s="144" t="s">
        <v>1085</v>
      </c>
      <c r="C678" s="138"/>
      <c r="D678" s="137">
        <f t="shared" si="51"/>
        <v>0</v>
      </c>
      <c r="E678" s="145">
        <v>0</v>
      </c>
      <c r="F678" s="137">
        <f t="shared" si="51"/>
        <v>0</v>
      </c>
      <c r="G678" s="136">
        <f t="shared" si="50"/>
        <v>0</v>
      </c>
      <c r="H678" s="133"/>
      <c r="I678" s="123" t="str">
        <f t="shared" si="52"/>
        <v>'21006</v>
      </c>
      <c r="J678" s="142">
        <f t="shared" si="53"/>
        <v>5</v>
      </c>
      <c r="K678" s="172">
        <f t="shared" si="54"/>
        <v>0</v>
      </c>
    </row>
    <row r="679" spans="1:11" hidden="1">
      <c r="A679" s="143">
        <v>2100601</v>
      </c>
      <c r="B679" s="144" t="s">
        <v>1086</v>
      </c>
      <c r="C679" s="138"/>
      <c r="D679" s="137">
        <f t="shared" si="51"/>
        <v>0</v>
      </c>
      <c r="E679" s="145">
        <v>0</v>
      </c>
      <c r="F679" s="137">
        <f t="shared" si="51"/>
        <v>0</v>
      </c>
      <c r="G679" s="136">
        <f t="shared" si="50"/>
        <v>0</v>
      </c>
      <c r="H679" s="133"/>
      <c r="I679" s="123" t="str">
        <f t="shared" si="52"/>
        <v>'2100601</v>
      </c>
      <c r="J679" s="142">
        <f t="shared" si="53"/>
        <v>7</v>
      </c>
      <c r="K679" s="172">
        <f t="shared" si="54"/>
        <v>0</v>
      </c>
    </row>
    <row r="680" spans="1:11" hidden="1">
      <c r="A680" s="143">
        <v>2100699</v>
      </c>
      <c r="B680" s="144" t="s">
        <v>1087</v>
      </c>
      <c r="C680" s="138"/>
      <c r="D680" s="137">
        <f t="shared" si="51"/>
        <v>0</v>
      </c>
      <c r="E680" s="145">
        <v>0</v>
      </c>
      <c r="F680" s="137">
        <f t="shared" si="51"/>
        <v>0</v>
      </c>
      <c r="G680" s="136">
        <f t="shared" si="50"/>
        <v>0</v>
      </c>
      <c r="H680" s="133"/>
      <c r="I680" s="123" t="str">
        <f t="shared" si="52"/>
        <v>'2100699</v>
      </c>
      <c r="J680" s="142">
        <f t="shared" si="53"/>
        <v>7</v>
      </c>
      <c r="K680" s="172">
        <f t="shared" si="54"/>
        <v>0</v>
      </c>
    </row>
    <row r="681" spans="1:11" ht="14.45" customHeight="1">
      <c r="A681" s="143">
        <v>21007</v>
      </c>
      <c r="B681" s="144" t="s">
        <v>1088</v>
      </c>
      <c r="C681" s="138">
        <v>63</v>
      </c>
      <c r="D681" s="137">
        <f t="shared" si="51"/>
        <v>63</v>
      </c>
      <c r="E681" s="145">
        <v>0</v>
      </c>
      <c r="F681" s="137">
        <f t="shared" si="51"/>
        <v>0</v>
      </c>
      <c r="G681" s="136">
        <f t="shared" si="50"/>
        <v>0</v>
      </c>
      <c r="H681" s="133"/>
      <c r="I681" s="123" t="str">
        <f t="shared" si="52"/>
        <v>'21007</v>
      </c>
      <c r="J681" s="142">
        <f t="shared" si="53"/>
        <v>5</v>
      </c>
      <c r="K681" s="172">
        <f t="shared" si="54"/>
        <v>63</v>
      </c>
    </row>
    <row r="682" spans="1:11">
      <c r="A682" s="143">
        <v>2100716</v>
      </c>
      <c r="B682" s="144" t="s">
        <v>1089</v>
      </c>
      <c r="C682" s="138">
        <v>63</v>
      </c>
      <c r="D682" s="137">
        <f t="shared" si="51"/>
        <v>63</v>
      </c>
      <c r="E682" s="145">
        <v>0</v>
      </c>
      <c r="F682" s="137">
        <f t="shared" si="51"/>
        <v>0</v>
      </c>
      <c r="G682" s="136">
        <f t="shared" si="50"/>
        <v>0</v>
      </c>
      <c r="H682" s="133"/>
      <c r="I682" s="123" t="str">
        <f t="shared" si="52"/>
        <v>'2100716</v>
      </c>
      <c r="J682" s="142">
        <f t="shared" si="53"/>
        <v>7</v>
      </c>
      <c r="K682" s="172">
        <f t="shared" si="54"/>
        <v>63</v>
      </c>
    </row>
    <row r="683" spans="1:11" ht="14.45" hidden="1" customHeight="1">
      <c r="A683" s="143">
        <v>2100717</v>
      </c>
      <c r="B683" s="144" t="s">
        <v>1090</v>
      </c>
      <c r="C683" s="138"/>
      <c r="D683" s="137">
        <f t="shared" si="51"/>
        <v>0</v>
      </c>
      <c r="E683" s="145">
        <v>0</v>
      </c>
      <c r="F683" s="137">
        <f t="shared" si="51"/>
        <v>0</v>
      </c>
      <c r="G683" s="136">
        <f t="shared" si="50"/>
        <v>0</v>
      </c>
      <c r="H683" s="133"/>
      <c r="I683" s="123" t="str">
        <f t="shared" si="52"/>
        <v>'2100717</v>
      </c>
      <c r="J683" s="142">
        <f t="shared" si="53"/>
        <v>7</v>
      </c>
      <c r="K683" s="172">
        <f t="shared" si="54"/>
        <v>0</v>
      </c>
    </row>
    <row r="684" spans="1:11" hidden="1">
      <c r="A684" s="143">
        <v>2100799</v>
      </c>
      <c r="B684" s="144" t="s">
        <v>1091</v>
      </c>
      <c r="C684" s="138"/>
      <c r="D684" s="137">
        <f t="shared" si="51"/>
        <v>0</v>
      </c>
      <c r="E684" s="145">
        <v>0</v>
      </c>
      <c r="F684" s="137">
        <f t="shared" si="51"/>
        <v>0</v>
      </c>
      <c r="G684" s="136">
        <f t="shared" si="50"/>
        <v>0</v>
      </c>
      <c r="H684" s="133"/>
      <c r="I684" s="123" t="str">
        <f t="shared" si="52"/>
        <v>'2100799</v>
      </c>
      <c r="J684" s="142">
        <f t="shared" si="53"/>
        <v>7</v>
      </c>
      <c r="K684" s="172">
        <f t="shared" si="54"/>
        <v>0</v>
      </c>
    </row>
    <row r="685" spans="1:11" ht="14.45" customHeight="1">
      <c r="A685" s="143">
        <v>21011</v>
      </c>
      <c r="B685" s="144" t="s">
        <v>1092</v>
      </c>
      <c r="C685" s="138">
        <v>176</v>
      </c>
      <c r="D685" s="137">
        <f t="shared" si="51"/>
        <v>176</v>
      </c>
      <c r="E685" s="145">
        <v>14</v>
      </c>
      <c r="F685" s="137">
        <f t="shared" si="51"/>
        <v>14</v>
      </c>
      <c r="G685" s="136">
        <f t="shared" si="50"/>
        <v>7.9545454545454544E-2</v>
      </c>
      <c r="H685" s="133"/>
      <c r="I685" s="123" t="str">
        <f t="shared" si="52"/>
        <v>'21011</v>
      </c>
      <c r="J685" s="142">
        <f t="shared" si="53"/>
        <v>5</v>
      </c>
      <c r="K685" s="172">
        <f t="shared" si="54"/>
        <v>190</v>
      </c>
    </row>
    <row r="686" spans="1:11" ht="14.45" customHeight="1">
      <c r="A686" s="143">
        <v>2101101</v>
      </c>
      <c r="B686" s="144" t="s">
        <v>1093</v>
      </c>
      <c r="C686" s="138">
        <v>79</v>
      </c>
      <c r="D686" s="137">
        <f t="shared" si="51"/>
        <v>79</v>
      </c>
      <c r="E686" s="145">
        <v>0</v>
      </c>
      <c r="F686" s="137">
        <f t="shared" si="51"/>
        <v>0</v>
      </c>
      <c r="G686" s="136">
        <f t="shared" si="50"/>
        <v>0</v>
      </c>
      <c r="H686" s="133"/>
      <c r="I686" s="123" t="str">
        <f t="shared" si="52"/>
        <v>'2101101</v>
      </c>
      <c r="J686" s="142">
        <f t="shared" si="53"/>
        <v>7</v>
      </c>
      <c r="K686" s="172">
        <f t="shared" si="54"/>
        <v>79</v>
      </c>
    </row>
    <row r="687" spans="1:11" ht="14.45" customHeight="1">
      <c r="A687" s="143">
        <v>2101102</v>
      </c>
      <c r="B687" s="144" t="s">
        <v>1094</v>
      </c>
      <c r="C687" s="138">
        <v>45</v>
      </c>
      <c r="D687" s="137">
        <f t="shared" si="51"/>
        <v>45</v>
      </c>
      <c r="E687" s="145">
        <v>0</v>
      </c>
      <c r="F687" s="137">
        <f t="shared" si="51"/>
        <v>0</v>
      </c>
      <c r="G687" s="136">
        <f t="shared" si="50"/>
        <v>0</v>
      </c>
      <c r="H687" s="133"/>
      <c r="I687" s="123" t="str">
        <f t="shared" si="52"/>
        <v>'2101102</v>
      </c>
      <c r="J687" s="142">
        <f t="shared" si="53"/>
        <v>7</v>
      </c>
      <c r="K687" s="172">
        <f t="shared" si="54"/>
        <v>45</v>
      </c>
    </row>
    <row r="688" spans="1:11" ht="14.45" customHeight="1">
      <c r="A688" s="143">
        <v>2101103</v>
      </c>
      <c r="B688" s="144" t="s">
        <v>1095</v>
      </c>
      <c r="C688" s="138">
        <v>52</v>
      </c>
      <c r="D688" s="137">
        <f t="shared" si="51"/>
        <v>52</v>
      </c>
      <c r="E688" s="145">
        <v>14</v>
      </c>
      <c r="F688" s="137">
        <f t="shared" si="51"/>
        <v>14</v>
      </c>
      <c r="G688" s="136">
        <f t="shared" si="50"/>
        <v>0.26923076923076922</v>
      </c>
      <c r="H688" s="133"/>
      <c r="I688" s="123" t="str">
        <f t="shared" si="52"/>
        <v>'2101103</v>
      </c>
      <c r="J688" s="142">
        <f t="shared" si="53"/>
        <v>7</v>
      </c>
      <c r="K688" s="172">
        <f t="shared" si="54"/>
        <v>66</v>
      </c>
    </row>
    <row r="689" spans="1:11" hidden="1">
      <c r="A689" s="143">
        <v>2101199</v>
      </c>
      <c r="B689" s="144" t="s">
        <v>1096</v>
      </c>
      <c r="C689" s="138"/>
      <c r="D689" s="137">
        <f t="shared" si="51"/>
        <v>0</v>
      </c>
      <c r="E689" s="145">
        <v>0</v>
      </c>
      <c r="F689" s="137">
        <f t="shared" si="51"/>
        <v>0</v>
      </c>
      <c r="G689" s="136">
        <f t="shared" si="50"/>
        <v>0</v>
      </c>
      <c r="H689" s="133"/>
      <c r="I689" s="123" t="str">
        <f t="shared" si="52"/>
        <v>'2101199</v>
      </c>
      <c r="J689" s="142">
        <f t="shared" si="53"/>
        <v>7</v>
      </c>
      <c r="K689" s="172">
        <f t="shared" si="54"/>
        <v>0</v>
      </c>
    </row>
    <row r="690" spans="1:11" hidden="1">
      <c r="A690" s="143">
        <v>21012</v>
      </c>
      <c r="B690" s="144" t="s">
        <v>403</v>
      </c>
      <c r="C690" s="138"/>
      <c r="D690" s="137">
        <f t="shared" si="51"/>
        <v>0</v>
      </c>
      <c r="E690" s="145">
        <v>0</v>
      </c>
      <c r="F690" s="137">
        <f t="shared" si="51"/>
        <v>0</v>
      </c>
      <c r="G690" s="136">
        <f t="shared" si="50"/>
        <v>0</v>
      </c>
      <c r="H690" s="133"/>
      <c r="I690" s="123" t="str">
        <f t="shared" si="52"/>
        <v>'21012</v>
      </c>
      <c r="J690" s="142">
        <f t="shared" si="53"/>
        <v>5</v>
      </c>
      <c r="K690" s="172">
        <f t="shared" si="54"/>
        <v>0</v>
      </c>
    </row>
    <row r="691" spans="1:11" hidden="1">
      <c r="A691" s="143">
        <v>2101201</v>
      </c>
      <c r="B691" s="144" t="s">
        <v>1097</v>
      </c>
      <c r="C691" s="138"/>
      <c r="D691" s="137">
        <f t="shared" si="51"/>
        <v>0</v>
      </c>
      <c r="E691" s="145">
        <v>0</v>
      </c>
      <c r="F691" s="137">
        <f t="shared" si="51"/>
        <v>0</v>
      </c>
      <c r="G691" s="136">
        <f t="shared" si="50"/>
        <v>0</v>
      </c>
      <c r="H691" s="133"/>
      <c r="I691" s="123" t="str">
        <f t="shared" si="52"/>
        <v>'2101201</v>
      </c>
      <c r="J691" s="142">
        <f t="shared" si="53"/>
        <v>7</v>
      </c>
      <c r="K691" s="172">
        <f t="shared" si="54"/>
        <v>0</v>
      </c>
    </row>
    <row r="692" spans="1:11" hidden="1">
      <c r="A692" s="143">
        <v>2101202</v>
      </c>
      <c r="B692" s="144" t="s">
        <v>1098</v>
      </c>
      <c r="C692" s="138"/>
      <c r="D692" s="137">
        <f t="shared" si="51"/>
        <v>0</v>
      </c>
      <c r="E692" s="145">
        <v>0</v>
      </c>
      <c r="F692" s="137">
        <f t="shared" si="51"/>
        <v>0</v>
      </c>
      <c r="G692" s="136">
        <f t="shared" si="50"/>
        <v>0</v>
      </c>
      <c r="H692" s="133"/>
      <c r="I692" s="123" t="str">
        <f t="shared" si="52"/>
        <v>'2101202</v>
      </c>
      <c r="J692" s="142">
        <f t="shared" si="53"/>
        <v>7</v>
      </c>
      <c r="K692" s="172">
        <f t="shared" si="54"/>
        <v>0</v>
      </c>
    </row>
    <row r="693" spans="1:11" hidden="1">
      <c r="A693" s="143">
        <v>2101299</v>
      </c>
      <c r="B693" s="144" t="s">
        <v>1099</v>
      </c>
      <c r="C693" s="138"/>
      <c r="D693" s="137">
        <f t="shared" si="51"/>
        <v>0</v>
      </c>
      <c r="E693" s="145">
        <v>0</v>
      </c>
      <c r="F693" s="137">
        <f t="shared" si="51"/>
        <v>0</v>
      </c>
      <c r="G693" s="136">
        <f t="shared" si="50"/>
        <v>0</v>
      </c>
      <c r="H693" s="133"/>
      <c r="I693" s="123" t="str">
        <f t="shared" si="52"/>
        <v>'2101299</v>
      </c>
      <c r="J693" s="142">
        <f t="shared" si="53"/>
        <v>7</v>
      </c>
      <c r="K693" s="172">
        <f t="shared" si="54"/>
        <v>0</v>
      </c>
    </row>
    <row r="694" spans="1:11" hidden="1">
      <c r="A694" s="143">
        <v>21013</v>
      </c>
      <c r="B694" s="144" t="s">
        <v>1100</v>
      </c>
      <c r="C694" s="138"/>
      <c r="D694" s="137">
        <f t="shared" si="51"/>
        <v>0</v>
      </c>
      <c r="E694" s="145">
        <v>0</v>
      </c>
      <c r="F694" s="137">
        <f t="shared" si="51"/>
        <v>0</v>
      </c>
      <c r="G694" s="136">
        <f t="shared" si="50"/>
        <v>0</v>
      </c>
      <c r="H694" s="133"/>
      <c r="I694" s="123" t="str">
        <f t="shared" si="52"/>
        <v>'21013</v>
      </c>
      <c r="J694" s="142">
        <f t="shared" si="53"/>
        <v>5</v>
      </c>
      <c r="K694" s="172">
        <f t="shared" si="54"/>
        <v>0</v>
      </c>
    </row>
    <row r="695" spans="1:11" hidden="1">
      <c r="A695" s="143">
        <v>2101301</v>
      </c>
      <c r="B695" s="144" t="s">
        <v>1101</v>
      </c>
      <c r="C695" s="138"/>
      <c r="D695" s="137">
        <f t="shared" si="51"/>
        <v>0</v>
      </c>
      <c r="E695" s="145">
        <v>0</v>
      </c>
      <c r="F695" s="137">
        <f t="shared" si="51"/>
        <v>0</v>
      </c>
      <c r="G695" s="136">
        <f t="shared" si="50"/>
        <v>0</v>
      </c>
      <c r="H695" s="133"/>
      <c r="I695" s="123" t="str">
        <f t="shared" si="52"/>
        <v>'2101301</v>
      </c>
      <c r="J695" s="142">
        <f t="shared" si="53"/>
        <v>7</v>
      </c>
      <c r="K695" s="172">
        <f t="shared" si="54"/>
        <v>0</v>
      </c>
    </row>
    <row r="696" spans="1:11" hidden="1">
      <c r="A696" s="143">
        <v>2101302</v>
      </c>
      <c r="B696" s="144" t="s">
        <v>1102</v>
      </c>
      <c r="C696" s="138"/>
      <c r="D696" s="137">
        <f t="shared" si="51"/>
        <v>0</v>
      </c>
      <c r="E696" s="145">
        <v>0</v>
      </c>
      <c r="F696" s="137">
        <f t="shared" si="51"/>
        <v>0</v>
      </c>
      <c r="G696" s="136">
        <f t="shared" si="50"/>
        <v>0</v>
      </c>
      <c r="H696" s="133"/>
      <c r="I696" s="123" t="str">
        <f t="shared" si="52"/>
        <v>'2101302</v>
      </c>
      <c r="J696" s="142">
        <f t="shared" si="53"/>
        <v>7</v>
      </c>
      <c r="K696" s="172">
        <f t="shared" si="54"/>
        <v>0</v>
      </c>
    </row>
    <row r="697" spans="1:11" hidden="1">
      <c r="A697" s="143">
        <v>2101399</v>
      </c>
      <c r="B697" s="144" t="s">
        <v>1103</v>
      </c>
      <c r="C697" s="138"/>
      <c r="D697" s="137">
        <f t="shared" si="51"/>
        <v>0</v>
      </c>
      <c r="E697" s="145">
        <v>0</v>
      </c>
      <c r="F697" s="137">
        <f t="shared" si="51"/>
        <v>0</v>
      </c>
      <c r="G697" s="136">
        <f t="shared" si="50"/>
        <v>0</v>
      </c>
      <c r="H697" s="133"/>
      <c r="I697" s="123" t="str">
        <f t="shared" si="52"/>
        <v>'2101399</v>
      </c>
      <c r="J697" s="142">
        <f t="shared" si="53"/>
        <v>7</v>
      </c>
      <c r="K697" s="172">
        <f t="shared" si="54"/>
        <v>0</v>
      </c>
    </row>
    <row r="698" spans="1:11" hidden="1">
      <c r="A698" s="143">
        <v>21014</v>
      </c>
      <c r="B698" s="144" t="s">
        <v>1104</v>
      </c>
      <c r="C698" s="138"/>
      <c r="D698" s="137">
        <f t="shared" si="51"/>
        <v>0</v>
      </c>
      <c r="E698" s="145">
        <v>0</v>
      </c>
      <c r="F698" s="137">
        <f t="shared" si="51"/>
        <v>0</v>
      </c>
      <c r="G698" s="136">
        <f t="shared" si="50"/>
        <v>0</v>
      </c>
      <c r="H698" s="133"/>
      <c r="I698" s="123" t="str">
        <f t="shared" si="52"/>
        <v>'21014</v>
      </c>
      <c r="J698" s="142">
        <f t="shared" si="53"/>
        <v>5</v>
      </c>
      <c r="K698" s="172">
        <f t="shared" si="54"/>
        <v>0</v>
      </c>
    </row>
    <row r="699" spans="1:11" hidden="1">
      <c r="A699" s="143">
        <v>2101401</v>
      </c>
      <c r="B699" s="144" t="s">
        <v>1105</v>
      </c>
      <c r="C699" s="138"/>
      <c r="D699" s="137">
        <f t="shared" si="51"/>
        <v>0</v>
      </c>
      <c r="E699" s="145">
        <v>0</v>
      </c>
      <c r="F699" s="137">
        <f t="shared" si="51"/>
        <v>0</v>
      </c>
      <c r="G699" s="136">
        <f t="shared" si="50"/>
        <v>0</v>
      </c>
      <c r="H699" s="133"/>
      <c r="I699" s="123" t="str">
        <f t="shared" si="52"/>
        <v>'2101401</v>
      </c>
      <c r="J699" s="142">
        <f t="shared" si="53"/>
        <v>7</v>
      </c>
      <c r="K699" s="172">
        <f t="shared" si="54"/>
        <v>0</v>
      </c>
    </row>
    <row r="700" spans="1:11" hidden="1">
      <c r="A700" s="143">
        <v>2101499</v>
      </c>
      <c r="B700" s="144" t="s">
        <v>1106</v>
      </c>
      <c r="C700" s="138"/>
      <c r="D700" s="137">
        <f t="shared" si="51"/>
        <v>0</v>
      </c>
      <c r="E700" s="145">
        <v>0</v>
      </c>
      <c r="F700" s="137">
        <f t="shared" si="51"/>
        <v>0</v>
      </c>
      <c r="G700" s="136">
        <f t="shared" si="50"/>
        <v>0</v>
      </c>
      <c r="H700" s="133"/>
      <c r="I700" s="123" t="str">
        <f t="shared" si="52"/>
        <v>'2101499</v>
      </c>
      <c r="J700" s="142">
        <f t="shared" si="53"/>
        <v>7</v>
      </c>
      <c r="K700" s="172">
        <f t="shared" si="54"/>
        <v>0</v>
      </c>
    </row>
    <row r="701" spans="1:11">
      <c r="A701" s="143">
        <v>21015</v>
      </c>
      <c r="B701" s="144" t="s">
        <v>1107</v>
      </c>
      <c r="C701" s="138">
        <v>10</v>
      </c>
      <c r="D701" s="137">
        <f t="shared" si="51"/>
        <v>10</v>
      </c>
      <c r="E701" s="145">
        <v>0</v>
      </c>
      <c r="F701" s="137">
        <f t="shared" si="51"/>
        <v>0</v>
      </c>
      <c r="G701" s="136">
        <f t="shared" si="50"/>
        <v>0</v>
      </c>
      <c r="H701" s="133"/>
      <c r="I701" s="123" t="str">
        <f t="shared" si="52"/>
        <v>'21015</v>
      </c>
      <c r="J701" s="142">
        <f t="shared" si="53"/>
        <v>5</v>
      </c>
      <c r="K701" s="172">
        <f t="shared" si="54"/>
        <v>10</v>
      </c>
    </row>
    <row r="702" spans="1:11" hidden="1">
      <c r="A702" s="143">
        <v>2101501</v>
      </c>
      <c r="B702" s="144" t="s">
        <v>612</v>
      </c>
      <c r="C702" s="138"/>
      <c r="D702" s="137">
        <f t="shared" si="51"/>
        <v>0</v>
      </c>
      <c r="E702" s="145">
        <v>0</v>
      </c>
      <c r="F702" s="137">
        <f t="shared" si="51"/>
        <v>0</v>
      </c>
      <c r="G702" s="136">
        <f t="shared" si="50"/>
        <v>0</v>
      </c>
      <c r="H702" s="133"/>
      <c r="I702" s="123" t="str">
        <f t="shared" si="52"/>
        <v>'2101501</v>
      </c>
      <c r="J702" s="142">
        <f t="shared" si="53"/>
        <v>7</v>
      </c>
      <c r="K702" s="172">
        <f t="shared" si="54"/>
        <v>0</v>
      </c>
    </row>
    <row r="703" spans="1:11" hidden="1">
      <c r="A703" s="143">
        <v>2101502</v>
      </c>
      <c r="B703" s="144" t="s">
        <v>613</v>
      </c>
      <c r="C703" s="138"/>
      <c r="D703" s="137">
        <f t="shared" si="51"/>
        <v>0</v>
      </c>
      <c r="E703" s="145">
        <v>0</v>
      </c>
      <c r="F703" s="137">
        <f t="shared" si="51"/>
        <v>0</v>
      </c>
      <c r="G703" s="136">
        <f t="shared" si="50"/>
        <v>0</v>
      </c>
      <c r="H703" s="133"/>
      <c r="I703" s="123" t="str">
        <f t="shared" si="52"/>
        <v>'2101502</v>
      </c>
      <c r="J703" s="142">
        <f t="shared" si="53"/>
        <v>7</v>
      </c>
      <c r="K703" s="172">
        <f t="shared" si="54"/>
        <v>0</v>
      </c>
    </row>
    <row r="704" spans="1:11" hidden="1">
      <c r="A704" s="143">
        <v>2101503</v>
      </c>
      <c r="B704" s="144" t="s">
        <v>614</v>
      </c>
      <c r="C704" s="138"/>
      <c r="D704" s="137">
        <f t="shared" si="51"/>
        <v>0</v>
      </c>
      <c r="E704" s="145">
        <v>0</v>
      </c>
      <c r="F704" s="137">
        <f t="shared" si="51"/>
        <v>0</v>
      </c>
      <c r="G704" s="136">
        <f t="shared" si="50"/>
        <v>0</v>
      </c>
      <c r="H704" s="133"/>
      <c r="I704" s="123" t="str">
        <f t="shared" si="52"/>
        <v>'2101503</v>
      </c>
      <c r="J704" s="142">
        <f t="shared" si="53"/>
        <v>7</v>
      </c>
      <c r="K704" s="172">
        <f t="shared" si="54"/>
        <v>0</v>
      </c>
    </row>
    <row r="705" spans="1:11" hidden="1">
      <c r="A705" s="143">
        <v>2101504</v>
      </c>
      <c r="B705" s="144" t="s">
        <v>654</v>
      </c>
      <c r="C705" s="138"/>
      <c r="D705" s="137">
        <f t="shared" si="51"/>
        <v>0</v>
      </c>
      <c r="E705" s="145">
        <v>0</v>
      </c>
      <c r="F705" s="137">
        <f t="shared" si="51"/>
        <v>0</v>
      </c>
      <c r="G705" s="136">
        <f t="shared" si="50"/>
        <v>0</v>
      </c>
      <c r="H705" s="133"/>
      <c r="I705" s="123" t="str">
        <f t="shared" si="52"/>
        <v>'2101504</v>
      </c>
      <c r="J705" s="142">
        <f t="shared" si="53"/>
        <v>7</v>
      </c>
      <c r="K705" s="172">
        <f t="shared" si="54"/>
        <v>0</v>
      </c>
    </row>
    <row r="706" spans="1:11" hidden="1">
      <c r="A706" s="143">
        <v>2101505</v>
      </c>
      <c r="B706" s="144" t="s">
        <v>1108</v>
      </c>
      <c r="C706" s="138"/>
      <c r="D706" s="137">
        <f t="shared" si="51"/>
        <v>0</v>
      </c>
      <c r="E706" s="145">
        <v>0</v>
      </c>
      <c r="F706" s="137">
        <f t="shared" si="51"/>
        <v>0</v>
      </c>
      <c r="G706" s="136">
        <f t="shared" si="50"/>
        <v>0</v>
      </c>
      <c r="H706" s="133"/>
      <c r="I706" s="123" t="str">
        <f t="shared" si="52"/>
        <v>'2101505</v>
      </c>
      <c r="J706" s="142">
        <f t="shared" si="53"/>
        <v>7</v>
      </c>
      <c r="K706" s="172">
        <f t="shared" si="54"/>
        <v>0</v>
      </c>
    </row>
    <row r="707" spans="1:11" hidden="1">
      <c r="A707" s="143">
        <v>2101506</v>
      </c>
      <c r="B707" s="144" t="s">
        <v>1109</v>
      </c>
      <c r="C707" s="138"/>
      <c r="D707" s="137">
        <f t="shared" si="51"/>
        <v>0</v>
      </c>
      <c r="E707" s="145">
        <v>0</v>
      </c>
      <c r="F707" s="137">
        <f t="shared" si="51"/>
        <v>0</v>
      </c>
      <c r="G707" s="136">
        <f t="shared" si="50"/>
        <v>0</v>
      </c>
      <c r="H707" s="133"/>
      <c r="I707" s="123" t="str">
        <f t="shared" si="52"/>
        <v>'2101506</v>
      </c>
      <c r="J707" s="142">
        <f t="shared" si="53"/>
        <v>7</v>
      </c>
      <c r="K707" s="172">
        <f t="shared" si="54"/>
        <v>0</v>
      </c>
    </row>
    <row r="708" spans="1:11" hidden="1">
      <c r="A708" s="143">
        <v>2101550</v>
      </c>
      <c r="B708" s="144" t="s">
        <v>621</v>
      </c>
      <c r="C708" s="138"/>
      <c r="D708" s="137">
        <f t="shared" si="51"/>
        <v>0</v>
      </c>
      <c r="E708" s="145">
        <v>0</v>
      </c>
      <c r="F708" s="137">
        <f t="shared" si="51"/>
        <v>0</v>
      </c>
      <c r="G708" s="136">
        <f t="shared" si="50"/>
        <v>0</v>
      </c>
      <c r="H708" s="133"/>
      <c r="I708" s="123" t="str">
        <f t="shared" si="52"/>
        <v>'2101550</v>
      </c>
      <c r="J708" s="142">
        <f t="shared" si="53"/>
        <v>7</v>
      </c>
      <c r="K708" s="172">
        <f t="shared" si="54"/>
        <v>0</v>
      </c>
    </row>
    <row r="709" spans="1:11">
      <c r="A709" s="143">
        <v>2101599</v>
      </c>
      <c r="B709" s="144" t="s">
        <v>1110</v>
      </c>
      <c r="C709" s="138">
        <v>10</v>
      </c>
      <c r="D709" s="137">
        <f t="shared" si="51"/>
        <v>10</v>
      </c>
      <c r="E709" s="145">
        <v>0</v>
      </c>
      <c r="F709" s="137">
        <f t="shared" si="51"/>
        <v>0</v>
      </c>
      <c r="G709" s="136">
        <f t="shared" si="50"/>
        <v>0</v>
      </c>
      <c r="H709" s="133"/>
      <c r="I709" s="123" t="str">
        <f t="shared" si="52"/>
        <v>'2101599</v>
      </c>
      <c r="J709" s="142">
        <f t="shared" si="53"/>
        <v>7</v>
      </c>
      <c r="K709" s="172">
        <f t="shared" si="54"/>
        <v>10</v>
      </c>
    </row>
    <row r="710" spans="1:11" hidden="1">
      <c r="A710" s="143">
        <v>21016</v>
      </c>
      <c r="B710" s="144" t="s">
        <v>1111</v>
      </c>
      <c r="C710" s="138"/>
      <c r="D710" s="137">
        <f t="shared" si="51"/>
        <v>0</v>
      </c>
      <c r="E710" s="145">
        <v>0</v>
      </c>
      <c r="F710" s="137">
        <f t="shared" si="51"/>
        <v>0</v>
      </c>
      <c r="G710" s="136">
        <f t="shared" ref="G710:G773" si="55">IF(ISERROR(F710/D710),,F710/D710)</f>
        <v>0</v>
      </c>
      <c r="H710" s="133"/>
      <c r="I710" s="123" t="str">
        <f t="shared" si="52"/>
        <v>'21016</v>
      </c>
      <c r="J710" s="142">
        <f t="shared" si="53"/>
        <v>5</v>
      </c>
      <c r="K710" s="172">
        <f t="shared" si="54"/>
        <v>0</v>
      </c>
    </row>
    <row r="711" spans="1:11" hidden="1">
      <c r="A711" s="143">
        <v>2101501</v>
      </c>
      <c r="B711" s="144" t="s">
        <v>1112</v>
      </c>
      <c r="C711" s="138"/>
      <c r="D711" s="137">
        <f t="shared" ref="D711:F774" si="56">IF(COUNTIF($I:$I,$I711&amp;"*")=1,C711,IF($J711=3,SUMIFS(C:C,$I:$I,$I711&amp;"*",$J:$J,5),IF($J711=5,SUMIFS(C:C,$I:$I,$I711&amp;"*",$J:$J,7),C711)))</f>
        <v>0</v>
      </c>
      <c r="E711" s="145">
        <v>0</v>
      </c>
      <c r="F711" s="137">
        <f t="shared" si="56"/>
        <v>0</v>
      </c>
      <c r="G711" s="136">
        <f t="shared" si="55"/>
        <v>0</v>
      </c>
      <c r="H711" s="133"/>
      <c r="I711" s="123" t="str">
        <f t="shared" ref="I711:I774" si="57">IF(LEN(A711)=3,"'"&amp;A711,IF(LEN(A711)=5,"'"&amp;A711,"'"&amp;A711))</f>
        <v>'2101501</v>
      </c>
      <c r="J711" s="142">
        <f t="shared" ref="J711:J774" si="58">LEN(A711)</f>
        <v>7</v>
      </c>
      <c r="K711" s="172">
        <f t="shared" ref="K711:K774" si="59">D711+F711</f>
        <v>0</v>
      </c>
    </row>
    <row r="712" spans="1:11" hidden="1">
      <c r="A712" s="143">
        <v>21099</v>
      </c>
      <c r="B712" s="144" t="s">
        <v>1113</v>
      </c>
      <c r="C712" s="138"/>
      <c r="D712" s="137">
        <f t="shared" si="56"/>
        <v>0</v>
      </c>
      <c r="E712" s="145">
        <v>0</v>
      </c>
      <c r="F712" s="137">
        <f t="shared" si="56"/>
        <v>0</v>
      </c>
      <c r="G712" s="136">
        <f t="shared" si="55"/>
        <v>0</v>
      </c>
      <c r="H712" s="133"/>
      <c r="I712" s="123" t="str">
        <f t="shared" si="57"/>
        <v>'21099</v>
      </c>
      <c r="J712" s="142">
        <f t="shared" si="58"/>
        <v>5</v>
      </c>
      <c r="K712" s="172">
        <f t="shared" si="59"/>
        <v>0</v>
      </c>
    </row>
    <row r="713" spans="1:11" hidden="1">
      <c r="A713" s="143">
        <v>2109901</v>
      </c>
      <c r="B713" s="144" t="s">
        <v>1114</v>
      </c>
      <c r="C713" s="138"/>
      <c r="D713" s="137">
        <f t="shared" si="56"/>
        <v>0</v>
      </c>
      <c r="E713" s="145">
        <v>0</v>
      </c>
      <c r="F713" s="137">
        <f t="shared" si="56"/>
        <v>0</v>
      </c>
      <c r="G713" s="136">
        <f t="shared" si="55"/>
        <v>0</v>
      </c>
      <c r="H713" s="133"/>
      <c r="I713" s="123" t="str">
        <f t="shared" si="57"/>
        <v>'2109901</v>
      </c>
      <c r="J713" s="142">
        <f t="shared" si="58"/>
        <v>7</v>
      </c>
      <c r="K713" s="172">
        <f t="shared" si="59"/>
        <v>0</v>
      </c>
    </row>
    <row r="714" spans="1:11" ht="14.45" customHeight="1">
      <c r="A714" s="143">
        <v>211</v>
      </c>
      <c r="B714" s="144" t="s">
        <v>1115</v>
      </c>
      <c r="C714" s="138">
        <v>32</v>
      </c>
      <c r="D714" s="137">
        <f t="shared" si="56"/>
        <v>32</v>
      </c>
      <c r="E714" s="145">
        <v>204</v>
      </c>
      <c r="F714" s="137">
        <f t="shared" si="56"/>
        <v>204</v>
      </c>
      <c r="G714" s="136">
        <f t="shared" si="55"/>
        <v>6.375</v>
      </c>
      <c r="H714" s="133"/>
      <c r="I714" s="123" t="str">
        <f t="shared" si="57"/>
        <v>'211</v>
      </c>
      <c r="J714" s="142">
        <f t="shared" si="58"/>
        <v>3</v>
      </c>
      <c r="K714" s="172">
        <f t="shared" si="59"/>
        <v>236</v>
      </c>
    </row>
    <row r="715" spans="1:11" ht="14.45" hidden="1" customHeight="1">
      <c r="A715" s="143">
        <v>21101</v>
      </c>
      <c r="B715" s="144" t="s">
        <v>1116</v>
      </c>
      <c r="C715" s="138"/>
      <c r="D715" s="137">
        <f t="shared" si="56"/>
        <v>0</v>
      </c>
      <c r="E715" s="145">
        <v>0</v>
      </c>
      <c r="F715" s="137">
        <f t="shared" si="56"/>
        <v>0</v>
      </c>
      <c r="G715" s="136">
        <f t="shared" si="55"/>
        <v>0</v>
      </c>
      <c r="H715" s="133"/>
      <c r="I715" s="123" t="str">
        <f t="shared" si="57"/>
        <v>'21101</v>
      </c>
      <c r="J715" s="142">
        <f t="shared" si="58"/>
        <v>5</v>
      </c>
      <c r="K715" s="172">
        <f t="shared" si="59"/>
        <v>0</v>
      </c>
    </row>
    <row r="716" spans="1:11" ht="14.45" hidden="1" customHeight="1">
      <c r="A716" s="143">
        <v>2110101</v>
      </c>
      <c r="B716" s="144" t="s">
        <v>612</v>
      </c>
      <c r="C716" s="138"/>
      <c r="D716" s="137">
        <f t="shared" si="56"/>
        <v>0</v>
      </c>
      <c r="E716" s="145">
        <v>0</v>
      </c>
      <c r="F716" s="137">
        <f t="shared" si="56"/>
        <v>0</v>
      </c>
      <c r="G716" s="136">
        <f t="shared" si="55"/>
        <v>0</v>
      </c>
      <c r="H716" s="133"/>
      <c r="I716" s="123" t="str">
        <f t="shared" si="57"/>
        <v>'2110101</v>
      </c>
      <c r="J716" s="142">
        <f t="shared" si="58"/>
        <v>7</v>
      </c>
      <c r="K716" s="172">
        <f t="shared" si="59"/>
        <v>0</v>
      </c>
    </row>
    <row r="717" spans="1:11" hidden="1">
      <c r="A717" s="143">
        <v>2110102</v>
      </c>
      <c r="B717" s="144" t="s">
        <v>613</v>
      </c>
      <c r="C717" s="138"/>
      <c r="D717" s="137">
        <f t="shared" si="56"/>
        <v>0</v>
      </c>
      <c r="E717" s="145">
        <v>0</v>
      </c>
      <c r="F717" s="137">
        <f t="shared" si="56"/>
        <v>0</v>
      </c>
      <c r="G717" s="136">
        <f t="shared" si="55"/>
        <v>0</v>
      </c>
      <c r="H717" s="133"/>
      <c r="I717" s="123" t="str">
        <f t="shared" si="57"/>
        <v>'2110102</v>
      </c>
      <c r="J717" s="142">
        <f t="shared" si="58"/>
        <v>7</v>
      </c>
      <c r="K717" s="172">
        <f t="shared" si="59"/>
        <v>0</v>
      </c>
    </row>
    <row r="718" spans="1:11" hidden="1">
      <c r="A718" s="143">
        <v>2110103</v>
      </c>
      <c r="B718" s="144" t="s">
        <v>614</v>
      </c>
      <c r="C718" s="138"/>
      <c r="D718" s="137">
        <f t="shared" si="56"/>
        <v>0</v>
      </c>
      <c r="E718" s="145">
        <v>0</v>
      </c>
      <c r="F718" s="137">
        <f t="shared" si="56"/>
        <v>0</v>
      </c>
      <c r="G718" s="136">
        <f t="shared" si="55"/>
        <v>0</v>
      </c>
      <c r="H718" s="133"/>
      <c r="I718" s="123" t="str">
        <f t="shared" si="57"/>
        <v>'2110103</v>
      </c>
      <c r="J718" s="142">
        <f t="shared" si="58"/>
        <v>7</v>
      </c>
      <c r="K718" s="172">
        <f t="shared" si="59"/>
        <v>0</v>
      </c>
    </row>
    <row r="719" spans="1:11" hidden="1">
      <c r="A719" s="143">
        <v>2110104</v>
      </c>
      <c r="B719" s="144" t="s">
        <v>1117</v>
      </c>
      <c r="C719" s="138"/>
      <c r="D719" s="137">
        <f t="shared" si="56"/>
        <v>0</v>
      </c>
      <c r="E719" s="145">
        <v>0</v>
      </c>
      <c r="F719" s="137">
        <f t="shared" si="56"/>
        <v>0</v>
      </c>
      <c r="G719" s="136">
        <f t="shared" si="55"/>
        <v>0</v>
      </c>
      <c r="H719" s="133"/>
      <c r="I719" s="123" t="str">
        <f t="shared" si="57"/>
        <v>'2110104</v>
      </c>
      <c r="J719" s="142">
        <f t="shared" si="58"/>
        <v>7</v>
      </c>
      <c r="K719" s="172">
        <f t="shared" si="59"/>
        <v>0</v>
      </c>
    </row>
    <row r="720" spans="1:11" hidden="1">
      <c r="A720" s="143">
        <v>2110105</v>
      </c>
      <c r="B720" s="144" t="s">
        <v>1118</v>
      </c>
      <c r="C720" s="138"/>
      <c r="D720" s="137">
        <f t="shared" si="56"/>
        <v>0</v>
      </c>
      <c r="E720" s="145">
        <v>0</v>
      </c>
      <c r="F720" s="137">
        <f t="shared" si="56"/>
        <v>0</v>
      </c>
      <c r="G720" s="136">
        <f t="shared" si="55"/>
        <v>0</v>
      </c>
      <c r="H720" s="133"/>
      <c r="I720" s="123" t="str">
        <f t="shared" si="57"/>
        <v>'2110105</v>
      </c>
      <c r="J720" s="142">
        <f t="shared" si="58"/>
        <v>7</v>
      </c>
      <c r="K720" s="172">
        <f t="shared" si="59"/>
        <v>0</v>
      </c>
    </row>
    <row r="721" spans="1:11" hidden="1">
      <c r="A721" s="143">
        <v>2110106</v>
      </c>
      <c r="B721" s="144" t="s">
        <v>1119</v>
      </c>
      <c r="C721" s="138"/>
      <c r="D721" s="137">
        <f t="shared" si="56"/>
        <v>0</v>
      </c>
      <c r="E721" s="145">
        <v>0</v>
      </c>
      <c r="F721" s="137">
        <f t="shared" si="56"/>
        <v>0</v>
      </c>
      <c r="G721" s="136">
        <f t="shared" si="55"/>
        <v>0</v>
      </c>
      <c r="H721" s="133"/>
      <c r="I721" s="123" t="str">
        <f t="shared" si="57"/>
        <v>'2110106</v>
      </c>
      <c r="J721" s="142">
        <f t="shared" si="58"/>
        <v>7</v>
      </c>
      <c r="K721" s="172">
        <f t="shared" si="59"/>
        <v>0</v>
      </c>
    </row>
    <row r="722" spans="1:11" hidden="1">
      <c r="A722" s="143">
        <v>2110107</v>
      </c>
      <c r="B722" s="144" t="s">
        <v>1120</v>
      </c>
      <c r="C722" s="138"/>
      <c r="D722" s="137">
        <f t="shared" si="56"/>
        <v>0</v>
      </c>
      <c r="E722" s="145">
        <v>0</v>
      </c>
      <c r="F722" s="137">
        <f t="shared" si="56"/>
        <v>0</v>
      </c>
      <c r="G722" s="136">
        <f t="shared" si="55"/>
        <v>0</v>
      </c>
      <c r="H722" s="133"/>
      <c r="I722" s="123" t="str">
        <f t="shared" si="57"/>
        <v>'2110107</v>
      </c>
      <c r="J722" s="142">
        <f t="shared" si="58"/>
        <v>7</v>
      </c>
      <c r="K722" s="172">
        <f t="shared" si="59"/>
        <v>0</v>
      </c>
    </row>
    <row r="723" spans="1:11" hidden="1">
      <c r="A723" s="143">
        <v>2110199</v>
      </c>
      <c r="B723" s="144" t="s">
        <v>1121</v>
      </c>
      <c r="C723" s="138"/>
      <c r="D723" s="137">
        <f t="shared" si="56"/>
        <v>0</v>
      </c>
      <c r="E723" s="145">
        <v>0</v>
      </c>
      <c r="F723" s="137">
        <f t="shared" si="56"/>
        <v>0</v>
      </c>
      <c r="G723" s="136">
        <f t="shared" si="55"/>
        <v>0</v>
      </c>
      <c r="H723" s="133"/>
      <c r="I723" s="123" t="str">
        <f t="shared" si="57"/>
        <v>'2110199</v>
      </c>
      <c r="J723" s="142">
        <f t="shared" si="58"/>
        <v>7</v>
      </c>
      <c r="K723" s="172">
        <f t="shared" si="59"/>
        <v>0</v>
      </c>
    </row>
    <row r="724" spans="1:11" hidden="1">
      <c r="A724" s="143">
        <v>21102</v>
      </c>
      <c r="B724" s="144" t="s">
        <v>1122</v>
      </c>
      <c r="C724" s="138"/>
      <c r="D724" s="137">
        <f t="shared" si="56"/>
        <v>0</v>
      </c>
      <c r="E724" s="145">
        <v>0</v>
      </c>
      <c r="F724" s="137">
        <f t="shared" si="56"/>
        <v>0</v>
      </c>
      <c r="G724" s="136">
        <f t="shared" si="55"/>
        <v>0</v>
      </c>
      <c r="H724" s="133"/>
      <c r="I724" s="123" t="str">
        <f t="shared" si="57"/>
        <v>'21102</v>
      </c>
      <c r="J724" s="142">
        <f t="shared" si="58"/>
        <v>5</v>
      </c>
      <c r="K724" s="172">
        <f t="shared" si="59"/>
        <v>0</v>
      </c>
    </row>
    <row r="725" spans="1:11" hidden="1">
      <c r="A725" s="143">
        <v>2110203</v>
      </c>
      <c r="B725" s="144" t="s">
        <v>1123</v>
      </c>
      <c r="C725" s="138"/>
      <c r="D725" s="137">
        <f t="shared" si="56"/>
        <v>0</v>
      </c>
      <c r="E725" s="145">
        <v>0</v>
      </c>
      <c r="F725" s="137">
        <f t="shared" si="56"/>
        <v>0</v>
      </c>
      <c r="G725" s="136">
        <f t="shared" si="55"/>
        <v>0</v>
      </c>
      <c r="H725" s="133"/>
      <c r="I725" s="123" t="str">
        <f t="shared" si="57"/>
        <v>'2110203</v>
      </c>
      <c r="J725" s="142">
        <f t="shared" si="58"/>
        <v>7</v>
      </c>
      <c r="K725" s="172">
        <f t="shared" si="59"/>
        <v>0</v>
      </c>
    </row>
    <row r="726" spans="1:11" hidden="1">
      <c r="A726" s="143">
        <v>2110204</v>
      </c>
      <c r="B726" s="144" t="s">
        <v>1124</v>
      </c>
      <c r="C726" s="138"/>
      <c r="D726" s="137">
        <f t="shared" si="56"/>
        <v>0</v>
      </c>
      <c r="E726" s="145">
        <v>0</v>
      </c>
      <c r="F726" s="137">
        <f t="shared" si="56"/>
        <v>0</v>
      </c>
      <c r="G726" s="136">
        <f t="shared" si="55"/>
        <v>0</v>
      </c>
      <c r="H726" s="133"/>
      <c r="I726" s="123" t="str">
        <f t="shared" si="57"/>
        <v>'2110204</v>
      </c>
      <c r="J726" s="142">
        <f t="shared" si="58"/>
        <v>7</v>
      </c>
      <c r="K726" s="172">
        <f t="shared" si="59"/>
        <v>0</v>
      </c>
    </row>
    <row r="727" spans="1:11" hidden="1">
      <c r="A727" s="143">
        <v>2110299</v>
      </c>
      <c r="B727" s="144" t="s">
        <v>1125</v>
      </c>
      <c r="C727" s="138"/>
      <c r="D727" s="137">
        <f t="shared" si="56"/>
        <v>0</v>
      </c>
      <c r="E727" s="145">
        <v>0</v>
      </c>
      <c r="F727" s="137">
        <f t="shared" si="56"/>
        <v>0</v>
      </c>
      <c r="G727" s="136">
        <f t="shared" si="55"/>
        <v>0</v>
      </c>
      <c r="H727" s="133"/>
      <c r="I727" s="123" t="str">
        <f t="shared" si="57"/>
        <v>'2110299</v>
      </c>
      <c r="J727" s="142">
        <f t="shared" si="58"/>
        <v>7</v>
      </c>
      <c r="K727" s="172">
        <f t="shared" si="59"/>
        <v>0</v>
      </c>
    </row>
    <row r="728" spans="1:11" ht="14.45" customHeight="1">
      <c r="A728" s="143">
        <v>21103</v>
      </c>
      <c r="B728" s="144" t="s">
        <v>1126</v>
      </c>
      <c r="C728" s="138">
        <v>14</v>
      </c>
      <c r="D728" s="137">
        <f t="shared" si="56"/>
        <v>14</v>
      </c>
      <c r="E728" s="145">
        <v>0</v>
      </c>
      <c r="F728" s="137">
        <f t="shared" si="56"/>
        <v>0</v>
      </c>
      <c r="G728" s="136">
        <f t="shared" si="55"/>
        <v>0</v>
      </c>
      <c r="H728" s="133"/>
      <c r="I728" s="123" t="str">
        <f t="shared" si="57"/>
        <v>'21103</v>
      </c>
      <c r="J728" s="142">
        <f t="shared" si="58"/>
        <v>5</v>
      </c>
      <c r="K728" s="172">
        <f t="shared" si="59"/>
        <v>14</v>
      </c>
    </row>
    <row r="729" spans="1:11" hidden="1">
      <c r="A729" s="143">
        <v>2110301</v>
      </c>
      <c r="B729" s="144" t="s">
        <v>1127</v>
      </c>
      <c r="C729" s="138"/>
      <c r="D729" s="137">
        <f t="shared" si="56"/>
        <v>0</v>
      </c>
      <c r="E729" s="145">
        <v>0</v>
      </c>
      <c r="F729" s="137">
        <f t="shared" si="56"/>
        <v>0</v>
      </c>
      <c r="G729" s="136">
        <f t="shared" si="55"/>
        <v>0</v>
      </c>
      <c r="H729" s="133"/>
      <c r="I729" s="123" t="str">
        <f t="shared" si="57"/>
        <v>'2110301</v>
      </c>
      <c r="J729" s="142">
        <f t="shared" si="58"/>
        <v>7</v>
      </c>
      <c r="K729" s="172">
        <f t="shared" si="59"/>
        <v>0</v>
      </c>
    </row>
    <row r="730" spans="1:11" hidden="1">
      <c r="A730" s="143">
        <v>2110302</v>
      </c>
      <c r="B730" s="144" t="s">
        <v>1128</v>
      </c>
      <c r="C730" s="138"/>
      <c r="D730" s="137">
        <f t="shared" si="56"/>
        <v>0</v>
      </c>
      <c r="E730" s="145">
        <v>0</v>
      </c>
      <c r="F730" s="137">
        <f t="shared" si="56"/>
        <v>0</v>
      </c>
      <c r="G730" s="136">
        <f t="shared" si="55"/>
        <v>0</v>
      </c>
      <c r="H730" s="133"/>
      <c r="I730" s="123" t="str">
        <f t="shared" si="57"/>
        <v>'2110302</v>
      </c>
      <c r="J730" s="142">
        <f t="shared" si="58"/>
        <v>7</v>
      </c>
      <c r="K730" s="172">
        <f t="shared" si="59"/>
        <v>0</v>
      </c>
    </row>
    <row r="731" spans="1:11" hidden="1">
      <c r="A731" s="143">
        <v>2110303</v>
      </c>
      <c r="B731" s="144" t="s">
        <v>1129</v>
      </c>
      <c r="C731" s="138"/>
      <c r="D731" s="137">
        <f t="shared" si="56"/>
        <v>0</v>
      </c>
      <c r="E731" s="145">
        <v>0</v>
      </c>
      <c r="F731" s="137">
        <f t="shared" si="56"/>
        <v>0</v>
      </c>
      <c r="G731" s="136">
        <f t="shared" si="55"/>
        <v>0</v>
      </c>
      <c r="H731" s="133"/>
      <c r="I731" s="123" t="str">
        <f t="shared" si="57"/>
        <v>'2110303</v>
      </c>
      <c r="J731" s="142">
        <f t="shared" si="58"/>
        <v>7</v>
      </c>
      <c r="K731" s="172">
        <f t="shared" si="59"/>
        <v>0</v>
      </c>
    </row>
    <row r="732" spans="1:11" hidden="1">
      <c r="A732" s="143">
        <v>2110304</v>
      </c>
      <c r="B732" s="144" t="s">
        <v>1130</v>
      </c>
      <c r="C732" s="138"/>
      <c r="D732" s="137">
        <f t="shared" si="56"/>
        <v>0</v>
      </c>
      <c r="E732" s="145">
        <v>0</v>
      </c>
      <c r="F732" s="137">
        <f t="shared" si="56"/>
        <v>0</v>
      </c>
      <c r="G732" s="136">
        <f t="shared" si="55"/>
        <v>0</v>
      </c>
      <c r="H732" s="133"/>
      <c r="I732" s="123" t="str">
        <f t="shared" si="57"/>
        <v>'2110304</v>
      </c>
      <c r="J732" s="142">
        <f t="shared" si="58"/>
        <v>7</v>
      </c>
      <c r="K732" s="172">
        <f t="shared" si="59"/>
        <v>0</v>
      </c>
    </row>
    <row r="733" spans="1:11" hidden="1">
      <c r="A733" s="143">
        <v>2110305</v>
      </c>
      <c r="B733" s="144" t="s">
        <v>1131</v>
      </c>
      <c r="C733" s="138"/>
      <c r="D733" s="137">
        <f t="shared" si="56"/>
        <v>0</v>
      </c>
      <c r="E733" s="145">
        <v>0</v>
      </c>
      <c r="F733" s="137">
        <f t="shared" si="56"/>
        <v>0</v>
      </c>
      <c r="G733" s="136">
        <f t="shared" si="55"/>
        <v>0</v>
      </c>
      <c r="H733" s="133"/>
      <c r="I733" s="123" t="str">
        <f t="shared" si="57"/>
        <v>'2110305</v>
      </c>
      <c r="J733" s="142">
        <f t="shared" si="58"/>
        <v>7</v>
      </c>
      <c r="K733" s="172">
        <f t="shared" si="59"/>
        <v>0</v>
      </c>
    </row>
    <row r="734" spans="1:11" hidden="1">
      <c r="A734" s="143">
        <v>2110306</v>
      </c>
      <c r="B734" s="144" t="s">
        <v>1132</v>
      </c>
      <c r="C734" s="138"/>
      <c r="D734" s="137">
        <f t="shared" si="56"/>
        <v>0</v>
      </c>
      <c r="E734" s="145">
        <v>0</v>
      </c>
      <c r="F734" s="137">
        <f t="shared" si="56"/>
        <v>0</v>
      </c>
      <c r="G734" s="136">
        <f t="shared" si="55"/>
        <v>0</v>
      </c>
      <c r="H734" s="133"/>
      <c r="I734" s="123" t="str">
        <f t="shared" si="57"/>
        <v>'2110306</v>
      </c>
      <c r="J734" s="142">
        <f t="shared" si="58"/>
        <v>7</v>
      </c>
      <c r="K734" s="172">
        <f t="shared" si="59"/>
        <v>0</v>
      </c>
    </row>
    <row r="735" spans="1:11" ht="14.45" customHeight="1">
      <c r="A735" s="143">
        <v>2110399</v>
      </c>
      <c r="B735" s="144" t="s">
        <v>1133</v>
      </c>
      <c r="C735" s="138">
        <v>14</v>
      </c>
      <c r="D735" s="137">
        <f t="shared" si="56"/>
        <v>14</v>
      </c>
      <c r="E735" s="145">
        <v>0</v>
      </c>
      <c r="F735" s="137">
        <f t="shared" si="56"/>
        <v>0</v>
      </c>
      <c r="G735" s="136">
        <f t="shared" si="55"/>
        <v>0</v>
      </c>
      <c r="H735" s="133"/>
      <c r="I735" s="123" t="str">
        <f t="shared" si="57"/>
        <v>'2110399</v>
      </c>
      <c r="J735" s="142">
        <f t="shared" si="58"/>
        <v>7</v>
      </c>
      <c r="K735" s="172">
        <f t="shared" si="59"/>
        <v>14</v>
      </c>
    </row>
    <row r="736" spans="1:11" ht="14.45" customHeight="1">
      <c r="A736" s="143">
        <v>21104</v>
      </c>
      <c r="B736" s="144" t="s">
        <v>1134</v>
      </c>
      <c r="C736" s="138">
        <v>18</v>
      </c>
      <c r="D736" s="137">
        <f t="shared" si="56"/>
        <v>18</v>
      </c>
      <c r="E736" s="145">
        <v>146</v>
      </c>
      <c r="F736" s="137">
        <f t="shared" si="56"/>
        <v>146</v>
      </c>
      <c r="G736" s="136">
        <f t="shared" si="55"/>
        <v>8.1111111111111107</v>
      </c>
      <c r="H736" s="133"/>
      <c r="I736" s="123" t="str">
        <f t="shared" si="57"/>
        <v>'21104</v>
      </c>
      <c r="J736" s="142">
        <f t="shared" si="58"/>
        <v>5</v>
      </c>
      <c r="K736" s="172">
        <f t="shared" si="59"/>
        <v>164</v>
      </c>
    </row>
    <row r="737" spans="1:11">
      <c r="A737" s="143">
        <v>2110401</v>
      </c>
      <c r="B737" s="144" t="s">
        <v>1135</v>
      </c>
      <c r="C737" s="138"/>
      <c r="D737" s="137">
        <f t="shared" si="56"/>
        <v>0</v>
      </c>
      <c r="E737" s="145">
        <v>146</v>
      </c>
      <c r="F737" s="137">
        <f t="shared" si="56"/>
        <v>146</v>
      </c>
      <c r="G737" s="136">
        <f t="shared" si="55"/>
        <v>0</v>
      </c>
      <c r="H737" s="133"/>
      <c r="I737" s="123" t="str">
        <f t="shared" si="57"/>
        <v>'2110401</v>
      </c>
      <c r="J737" s="142">
        <f t="shared" si="58"/>
        <v>7</v>
      </c>
      <c r="K737" s="172">
        <f t="shared" si="59"/>
        <v>146</v>
      </c>
    </row>
    <row r="738" spans="1:11">
      <c r="A738" s="143">
        <v>2110402</v>
      </c>
      <c r="B738" s="144" t="s">
        <v>1136</v>
      </c>
      <c r="C738" s="138">
        <v>18</v>
      </c>
      <c r="D738" s="137">
        <f t="shared" si="56"/>
        <v>18</v>
      </c>
      <c r="E738" s="145">
        <v>0</v>
      </c>
      <c r="F738" s="137">
        <f t="shared" si="56"/>
        <v>0</v>
      </c>
      <c r="G738" s="136">
        <f t="shared" si="55"/>
        <v>0</v>
      </c>
      <c r="H738" s="133"/>
      <c r="I738" s="123" t="str">
        <f t="shared" si="57"/>
        <v>'2110402</v>
      </c>
      <c r="J738" s="142">
        <f t="shared" si="58"/>
        <v>7</v>
      </c>
      <c r="K738" s="172">
        <f t="shared" si="59"/>
        <v>18</v>
      </c>
    </row>
    <row r="739" spans="1:11" hidden="1">
      <c r="A739" s="143">
        <v>2110403</v>
      </c>
      <c r="B739" s="144" t="s">
        <v>1137</v>
      </c>
      <c r="C739" s="138"/>
      <c r="D739" s="137">
        <f t="shared" si="56"/>
        <v>0</v>
      </c>
      <c r="E739" s="145">
        <v>0</v>
      </c>
      <c r="F739" s="137">
        <f t="shared" si="56"/>
        <v>0</v>
      </c>
      <c r="G739" s="136">
        <f t="shared" si="55"/>
        <v>0</v>
      </c>
      <c r="H739" s="133"/>
      <c r="I739" s="123" t="str">
        <f t="shared" si="57"/>
        <v>'2110403</v>
      </c>
      <c r="J739" s="142">
        <f t="shared" si="58"/>
        <v>7</v>
      </c>
      <c r="K739" s="172">
        <f t="shared" si="59"/>
        <v>0</v>
      </c>
    </row>
    <row r="740" spans="1:11" hidden="1">
      <c r="A740" s="143">
        <v>2110404</v>
      </c>
      <c r="B740" s="144" t="s">
        <v>1138</v>
      </c>
      <c r="C740" s="138"/>
      <c r="D740" s="137">
        <f t="shared" si="56"/>
        <v>0</v>
      </c>
      <c r="E740" s="145">
        <v>0</v>
      </c>
      <c r="F740" s="137">
        <f t="shared" si="56"/>
        <v>0</v>
      </c>
      <c r="G740" s="136">
        <f t="shared" si="55"/>
        <v>0</v>
      </c>
      <c r="H740" s="133"/>
      <c r="I740" s="123" t="str">
        <f t="shared" si="57"/>
        <v>'2110404</v>
      </c>
      <c r="J740" s="142">
        <f t="shared" si="58"/>
        <v>7</v>
      </c>
      <c r="K740" s="172">
        <f t="shared" si="59"/>
        <v>0</v>
      </c>
    </row>
    <row r="741" spans="1:11" hidden="1">
      <c r="A741" s="143">
        <v>2110499</v>
      </c>
      <c r="B741" s="144" t="s">
        <v>1139</v>
      </c>
      <c r="C741" s="138"/>
      <c r="D741" s="137">
        <f t="shared" si="56"/>
        <v>0</v>
      </c>
      <c r="E741" s="145">
        <v>0</v>
      </c>
      <c r="F741" s="137">
        <f t="shared" si="56"/>
        <v>0</v>
      </c>
      <c r="G741" s="136">
        <f t="shared" si="55"/>
        <v>0</v>
      </c>
      <c r="H741" s="133"/>
      <c r="I741" s="123" t="str">
        <f t="shared" si="57"/>
        <v>'2110499</v>
      </c>
      <c r="J741" s="142">
        <f t="shared" si="58"/>
        <v>7</v>
      </c>
      <c r="K741" s="172">
        <f t="shared" si="59"/>
        <v>0</v>
      </c>
    </row>
    <row r="742" spans="1:11" hidden="1">
      <c r="A742" s="143">
        <v>21105</v>
      </c>
      <c r="B742" s="144" t="s">
        <v>1140</v>
      </c>
      <c r="C742" s="138"/>
      <c r="D742" s="137">
        <f t="shared" si="56"/>
        <v>0</v>
      </c>
      <c r="E742" s="145">
        <v>0</v>
      </c>
      <c r="F742" s="137">
        <f t="shared" si="56"/>
        <v>0</v>
      </c>
      <c r="G742" s="136">
        <f t="shared" si="55"/>
        <v>0</v>
      </c>
      <c r="H742" s="133"/>
      <c r="I742" s="123" t="str">
        <f t="shared" si="57"/>
        <v>'21105</v>
      </c>
      <c r="J742" s="142">
        <f t="shared" si="58"/>
        <v>5</v>
      </c>
      <c r="K742" s="172">
        <f t="shared" si="59"/>
        <v>0</v>
      </c>
    </row>
    <row r="743" spans="1:11" hidden="1">
      <c r="A743" s="143">
        <v>2110501</v>
      </c>
      <c r="B743" s="144" t="s">
        <v>1141</v>
      </c>
      <c r="C743" s="138"/>
      <c r="D743" s="137">
        <f t="shared" si="56"/>
        <v>0</v>
      </c>
      <c r="E743" s="145">
        <v>0</v>
      </c>
      <c r="F743" s="137">
        <f t="shared" si="56"/>
        <v>0</v>
      </c>
      <c r="G743" s="136">
        <f t="shared" si="55"/>
        <v>0</v>
      </c>
      <c r="H743" s="133"/>
      <c r="I743" s="123" t="str">
        <f t="shared" si="57"/>
        <v>'2110501</v>
      </c>
      <c r="J743" s="142">
        <f t="shared" si="58"/>
        <v>7</v>
      </c>
      <c r="K743" s="172">
        <f t="shared" si="59"/>
        <v>0</v>
      </c>
    </row>
    <row r="744" spans="1:11" hidden="1">
      <c r="A744" s="143">
        <v>2110502</v>
      </c>
      <c r="B744" s="144" t="s">
        <v>1142</v>
      </c>
      <c r="C744" s="138"/>
      <c r="D744" s="137">
        <f t="shared" si="56"/>
        <v>0</v>
      </c>
      <c r="E744" s="145">
        <v>0</v>
      </c>
      <c r="F744" s="137">
        <f t="shared" si="56"/>
        <v>0</v>
      </c>
      <c r="G744" s="136">
        <f t="shared" si="55"/>
        <v>0</v>
      </c>
      <c r="H744" s="133"/>
      <c r="I744" s="123" t="str">
        <f t="shared" si="57"/>
        <v>'2110502</v>
      </c>
      <c r="J744" s="142">
        <f t="shared" si="58"/>
        <v>7</v>
      </c>
      <c r="K744" s="172">
        <f t="shared" si="59"/>
        <v>0</v>
      </c>
    </row>
    <row r="745" spans="1:11" hidden="1">
      <c r="A745" s="143">
        <v>2110503</v>
      </c>
      <c r="B745" s="144" t="s">
        <v>1143</v>
      </c>
      <c r="C745" s="138"/>
      <c r="D745" s="137">
        <f t="shared" si="56"/>
        <v>0</v>
      </c>
      <c r="E745" s="145">
        <v>0</v>
      </c>
      <c r="F745" s="137">
        <f t="shared" si="56"/>
        <v>0</v>
      </c>
      <c r="G745" s="136">
        <f t="shared" si="55"/>
        <v>0</v>
      </c>
      <c r="H745" s="133"/>
      <c r="I745" s="123" t="str">
        <f t="shared" si="57"/>
        <v>'2110503</v>
      </c>
      <c r="J745" s="142">
        <f t="shared" si="58"/>
        <v>7</v>
      </c>
      <c r="K745" s="172">
        <f t="shared" si="59"/>
        <v>0</v>
      </c>
    </row>
    <row r="746" spans="1:11" hidden="1">
      <c r="A746" s="143">
        <v>2110506</v>
      </c>
      <c r="B746" s="144" t="s">
        <v>1144</v>
      </c>
      <c r="C746" s="138"/>
      <c r="D746" s="137">
        <f t="shared" si="56"/>
        <v>0</v>
      </c>
      <c r="E746" s="145">
        <v>0</v>
      </c>
      <c r="F746" s="137">
        <f t="shared" si="56"/>
        <v>0</v>
      </c>
      <c r="G746" s="136">
        <f t="shared" si="55"/>
        <v>0</v>
      </c>
      <c r="H746" s="133"/>
      <c r="I746" s="123" t="str">
        <f t="shared" si="57"/>
        <v>'2110506</v>
      </c>
      <c r="J746" s="142">
        <f t="shared" si="58"/>
        <v>7</v>
      </c>
      <c r="K746" s="172">
        <f t="shared" si="59"/>
        <v>0</v>
      </c>
    </row>
    <row r="747" spans="1:11" hidden="1">
      <c r="A747" s="143">
        <v>2110507</v>
      </c>
      <c r="B747" s="144" t="s">
        <v>1145</v>
      </c>
      <c r="C747" s="138"/>
      <c r="D747" s="137">
        <f t="shared" si="56"/>
        <v>0</v>
      </c>
      <c r="E747" s="145">
        <v>0</v>
      </c>
      <c r="F747" s="137">
        <f t="shared" si="56"/>
        <v>0</v>
      </c>
      <c r="G747" s="136">
        <f t="shared" si="55"/>
        <v>0</v>
      </c>
      <c r="H747" s="133"/>
      <c r="I747" s="123" t="str">
        <f t="shared" si="57"/>
        <v>'2110507</v>
      </c>
      <c r="J747" s="142">
        <f t="shared" si="58"/>
        <v>7</v>
      </c>
      <c r="K747" s="172">
        <f t="shared" si="59"/>
        <v>0</v>
      </c>
    </row>
    <row r="748" spans="1:11" hidden="1">
      <c r="A748" s="143">
        <v>2110599</v>
      </c>
      <c r="B748" s="144" t="s">
        <v>1146</v>
      </c>
      <c r="C748" s="138"/>
      <c r="D748" s="137">
        <f t="shared" si="56"/>
        <v>0</v>
      </c>
      <c r="E748" s="145">
        <v>0</v>
      </c>
      <c r="F748" s="137">
        <f t="shared" si="56"/>
        <v>0</v>
      </c>
      <c r="G748" s="136">
        <f t="shared" si="55"/>
        <v>0</v>
      </c>
      <c r="H748" s="133"/>
      <c r="I748" s="123" t="str">
        <f t="shared" si="57"/>
        <v>'2110599</v>
      </c>
      <c r="J748" s="142">
        <f t="shared" si="58"/>
        <v>7</v>
      </c>
      <c r="K748" s="172">
        <f t="shared" si="59"/>
        <v>0</v>
      </c>
    </row>
    <row r="749" spans="1:11" hidden="1">
      <c r="A749" s="143">
        <v>21106</v>
      </c>
      <c r="B749" s="144" t="s">
        <v>1147</v>
      </c>
      <c r="C749" s="138"/>
      <c r="D749" s="137">
        <f t="shared" si="56"/>
        <v>0</v>
      </c>
      <c r="E749" s="145">
        <v>0</v>
      </c>
      <c r="F749" s="137">
        <f t="shared" si="56"/>
        <v>0</v>
      </c>
      <c r="G749" s="136">
        <f t="shared" si="55"/>
        <v>0</v>
      </c>
      <c r="H749" s="133"/>
      <c r="I749" s="123" t="str">
        <f t="shared" si="57"/>
        <v>'21106</v>
      </c>
      <c r="J749" s="142">
        <f t="shared" si="58"/>
        <v>5</v>
      </c>
      <c r="K749" s="172">
        <f t="shared" si="59"/>
        <v>0</v>
      </c>
    </row>
    <row r="750" spans="1:11" hidden="1">
      <c r="A750" s="143">
        <v>2110602</v>
      </c>
      <c r="B750" s="144" t="s">
        <v>1148</v>
      </c>
      <c r="C750" s="138"/>
      <c r="D750" s="137">
        <f t="shared" si="56"/>
        <v>0</v>
      </c>
      <c r="E750" s="145">
        <v>0</v>
      </c>
      <c r="F750" s="137">
        <f t="shared" si="56"/>
        <v>0</v>
      </c>
      <c r="G750" s="136">
        <f t="shared" si="55"/>
        <v>0</v>
      </c>
      <c r="H750" s="133"/>
      <c r="I750" s="123" t="str">
        <f t="shared" si="57"/>
        <v>'2110602</v>
      </c>
      <c r="J750" s="142">
        <f t="shared" si="58"/>
        <v>7</v>
      </c>
      <c r="K750" s="172">
        <f t="shared" si="59"/>
        <v>0</v>
      </c>
    </row>
    <row r="751" spans="1:11" hidden="1">
      <c r="A751" s="143">
        <v>2110603</v>
      </c>
      <c r="B751" s="144" t="s">
        <v>1149</v>
      </c>
      <c r="C751" s="138"/>
      <c r="D751" s="137">
        <f t="shared" si="56"/>
        <v>0</v>
      </c>
      <c r="E751" s="145">
        <v>0</v>
      </c>
      <c r="F751" s="137">
        <f t="shared" si="56"/>
        <v>0</v>
      </c>
      <c r="G751" s="136">
        <f t="shared" si="55"/>
        <v>0</v>
      </c>
      <c r="H751" s="133"/>
      <c r="I751" s="123" t="str">
        <f t="shared" si="57"/>
        <v>'2110603</v>
      </c>
      <c r="J751" s="142">
        <f t="shared" si="58"/>
        <v>7</v>
      </c>
      <c r="K751" s="172">
        <f t="shared" si="59"/>
        <v>0</v>
      </c>
    </row>
    <row r="752" spans="1:11" hidden="1">
      <c r="A752" s="143">
        <v>2110604</v>
      </c>
      <c r="B752" s="144" t="s">
        <v>1150</v>
      </c>
      <c r="C752" s="138"/>
      <c r="D752" s="137">
        <f t="shared" si="56"/>
        <v>0</v>
      </c>
      <c r="E752" s="145">
        <v>0</v>
      </c>
      <c r="F752" s="137">
        <f t="shared" si="56"/>
        <v>0</v>
      </c>
      <c r="G752" s="136">
        <f t="shared" si="55"/>
        <v>0</v>
      </c>
      <c r="H752" s="133"/>
      <c r="I752" s="123" t="str">
        <f t="shared" si="57"/>
        <v>'2110604</v>
      </c>
      <c r="J752" s="142">
        <f t="shared" si="58"/>
        <v>7</v>
      </c>
      <c r="K752" s="172">
        <f t="shared" si="59"/>
        <v>0</v>
      </c>
    </row>
    <row r="753" spans="1:11" hidden="1">
      <c r="A753" s="143">
        <v>2110605</v>
      </c>
      <c r="B753" s="144" t="s">
        <v>1151</v>
      </c>
      <c r="C753" s="138"/>
      <c r="D753" s="137">
        <f t="shared" si="56"/>
        <v>0</v>
      </c>
      <c r="E753" s="145">
        <v>0</v>
      </c>
      <c r="F753" s="137">
        <f t="shared" si="56"/>
        <v>0</v>
      </c>
      <c r="G753" s="136">
        <f t="shared" si="55"/>
        <v>0</v>
      </c>
      <c r="H753" s="133"/>
      <c r="I753" s="123" t="str">
        <f t="shared" si="57"/>
        <v>'2110605</v>
      </c>
      <c r="J753" s="142">
        <f t="shared" si="58"/>
        <v>7</v>
      </c>
      <c r="K753" s="172">
        <f t="shared" si="59"/>
        <v>0</v>
      </c>
    </row>
    <row r="754" spans="1:11" hidden="1">
      <c r="A754" s="143">
        <v>2110699</v>
      </c>
      <c r="B754" s="144" t="s">
        <v>1152</v>
      </c>
      <c r="C754" s="138"/>
      <c r="D754" s="137">
        <f t="shared" si="56"/>
        <v>0</v>
      </c>
      <c r="E754" s="145">
        <v>0</v>
      </c>
      <c r="F754" s="137">
        <f t="shared" si="56"/>
        <v>0</v>
      </c>
      <c r="G754" s="136">
        <f t="shared" si="55"/>
        <v>0</v>
      </c>
      <c r="H754" s="133"/>
      <c r="I754" s="123" t="str">
        <f t="shared" si="57"/>
        <v>'2110699</v>
      </c>
      <c r="J754" s="142">
        <f t="shared" si="58"/>
        <v>7</v>
      </c>
      <c r="K754" s="172">
        <f t="shared" si="59"/>
        <v>0</v>
      </c>
    </row>
    <row r="755" spans="1:11" hidden="1">
      <c r="A755" s="143">
        <v>21107</v>
      </c>
      <c r="B755" s="144" t="s">
        <v>1153</v>
      </c>
      <c r="C755" s="138"/>
      <c r="D755" s="137">
        <f t="shared" si="56"/>
        <v>0</v>
      </c>
      <c r="E755" s="145">
        <v>0</v>
      </c>
      <c r="F755" s="137">
        <f t="shared" si="56"/>
        <v>0</v>
      </c>
      <c r="G755" s="136">
        <f t="shared" si="55"/>
        <v>0</v>
      </c>
      <c r="H755" s="133"/>
      <c r="I755" s="123" t="str">
        <f t="shared" si="57"/>
        <v>'21107</v>
      </c>
      <c r="J755" s="142">
        <f t="shared" si="58"/>
        <v>5</v>
      </c>
      <c r="K755" s="172">
        <f t="shared" si="59"/>
        <v>0</v>
      </c>
    </row>
    <row r="756" spans="1:11" hidden="1">
      <c r="A756" s="143">
        <v>2110704</v>
      </c>
      <c r="B756" s="144" t="s">
        <v>1154</v>
      </c>
      <c r="C756" s="138"/>
      <c r="D756" s="137">
        <f t="shared" si="56"/>
        <v>0</v>
      </c>
      <c r="E756" s="145">
        <v>0</v>
      </c>
      <c r="F756" s="137">
        <f t="shared" si="56"/>
        <v>0</v>
      </c>
      <c r="G756" s="136">
        <f t="shared" si="55"/>
        <v>0</v>
      </c>
      <c r="H756" s="133"/>
      <c r="I756" s="123" t="str">
        <f t="shared" si="57"/>
        <v>'2110704</v>
      </c>
      <c r="J756" s="142">
        <f t="shared" si="58"/>
        <v>7</v>
      </c>
      <c r="K756" s="172">
        <f t="shared" si="59"/>
        <v>0</v>
      </c>
    </row>
    <row r="757" spans="1:11" hidden="1">
      <c r="A757" s="143">
        <v>2110799</v>
      </c>
      <c r="B757" s="144" t="s">
        <v>1155</v>
      </c>
      <c r="C757" s="138"/>
      <c r="D757" s="137">
        <f t="shared" si="56"/>
        <v>0</v>
      </c>
      <c r="E757" s="145">
        <v>0</v>
      </c>
      <c r="F757" s="137">
        <f t="shared" si="56"/>
        <v>0</v>
      </c>
      <c r="G757" s="136">
        <f t="shared" si="55"/>
        <v>0</v>
      </c>
      <c r="H757" s="133"/>
      <c r="I757" s="123" t="str">
        <f t="shared" si="57"/>
        <v>'2110799</v>
      </c>
      <c r="J757" s="142">
        <f t="shared" si="58"/>
        <v>7</v>
      </c>
      <c r="K757" s="172">
        <f t="shared" si="59"/>
        <v>0</v>
      </c>
    </row>
    <row r="758" spans="1:11" hidden="1">
      <c r="A758" s="143">
        <v>21108</v>
      </c>
      <c r="B758" s="144" t="s">
        <v>1156</v>
      </c>
      <c r="C758" s="138"/>
      <c r="D758" s="137">
        <f t="shared" si="56"/>
        <v>0</v>
      </c>
      <c r="E758" s="145">
        <v>0</v>
      </c>
      <c r="F758" s="137">
        <f t="shared" si="56"/>
        <v>0</v>
      </c>
      <c r="G758" s="136">
        <f t="shared" si="55"/>
        <v>0</v>
      </c>
      <c r="H758" s="133"/>
      <c r="I758" s="123" t="str">
        <f t="shared" si="57"/>
        <v>'21108</v>
      </c>
      <c r="J758" s="142">
        <f t="shared" si="58"/>
        <v>5</v>
      </c>
      <c r="K758" s="172">
        <f t="shared" si="59"/>
        <v>0</v>
      </c>
    </row>
    <row r="759" spans="1:11" hidden="1">
      <c r="A759" s="143">
        <v>2110804</v>
      </c>
      <c r="B759" s="144" t="s">
        <v>1157</v>
      </c>
      <c r="C759" s="138"/>
      <c r="D759" s="137">
        <f t="shared" si="56"/>
        <v>0</v>
      </c>
      <c r="E759" s="145">
        <v>0</v>
      </c>
      <c r="F759" s="137">
        <f t="shared" si="56"/>
        <v>0</v>
      </c>
      <c r="G759" s="136">
        <f t="shared" si="55"/>
        <v>0</v>
      </c>
      <c r="H759" s="133"/>
      <c r="I759" s="123" t="str">
        <f t="shared" si="57"/>
        <v>'2110804</v>
      </c>
      <c r="J759" s="142">
        <f t="shared" si="58"/>
        <v>7</v>
      </c>
      <c r="K759" s="172">
        <f t="shared" si="59"/>
        <v>0</v>
      </c>
    </row>
    <row r="760" spans="1:11" hidden="1">
      <c r="A760" s="143">
        <v>2110899</v>
      </c>
      <c r="B760" s="144" t="s">
        <v>1583</v>
      </c>
      <c r="C760" s="138"/>
      <c r="D760" s="137">
        <f t="shared" si="56"/>
        <v>0</v>
      </c>
      <c r="E760" s="145">
        <v>0</v>
      </c>
      <c r="F760" s="137">
        <f t="shared" si="56"/>
        <v>0</v>
      </c>
      <c r="G760" s="136">
        <f t="shared" si="55"/>
        <v>0</v>
      </c>
      <c r="H760" s="133"/>
      <c r="I760" s="123" t="str">
        <f t="shared" si="57"/>
        <v>'2110899</v>
      </c>
      <c r="J760" s="142">
        <f t="shared" si="58"/>
        <v>7</v>
      </c>
      <c r="K760" s="172">
        <f t="shared" si="59"/>
        <v>0</v>
      </c>
    </row>
    <row r="761" spans="1:11" hidden="1">
      <c r="A761" s="143">
        <v>21109</v>
      </c>
      <c r="B761" s="144" t="s">
        <v>366</v>
      </c>
      <c r="C761" s="138"/>
      <c r="D761" s="137">
        <f t="shared" si="56"/>
        <v>0</v>
      </c>
      <c r="E761" s="145">
        <v>0</v>
      </c>
      <c r="F761" s="137">
        <f t="shared" si="56"/>
        <v>0</v>
      </c>
      <c r="G761" s="136">
        <f t="shared" si="55"/>
        <v>0</v>
      </c>
      <c r="H761" s="133"/>
      <c r="I761" s="123" t="str">
        <f t="shared" si="57"/>
        <v>'21109</v>
      </c>
      <c r="J761" s="142">
        <f t="shared" si="58"/>
        <v>5</v>
      </c>
      <c r="K761" s="172">
        <f t="shared" si="59"/>
        <v>0</v>
      </c>
    </row>
    <row r="762" spans="1:11" ht="14.45" customHeight="1">
      <c r="A762" s="143">
        <v>21110</v>
      </c>
      <c r="B762" s="144" t="s">
        <v>367</v>
      </c>
      <c r="C762" s="138"/>
      <c r="D762" s="137">
        <f t="shared" si="56"/>
        <v>0</v>
      </c>
      <c r="E762" s="145">
        <v>58</v>
      </c>
      <c r="F762" s="137">
        <f t="shared" si="56"/>
        <v>58</v>
      </c>
      <c r="G762" s="136">
        <f t="shared" si="55"/>
        <v>0</v>
      </c>
      <c r="H762" s="133"/>
      <c r="I762" s="123" t="str">
        <f t="shared" si="57"/>
        <v>'21110</v>
      </c>
      <c r="J762" s="142">
        <f t="shared" si="58"/>
        <v>5</v>
      </c>
      <c r="K762" s="172">
        <f t="shared" si="59"/>
        <v>58</v>
      </c>
    </row>
    <row r="763" spans="1:11">
      <c r="A763" s="143">
        <v>2111001</v>
      </c>
      <c r="B763" s="144" t="s">
        <v>1584</v>
      </c>
      <c r="C763" s="138"/>
      <c r="D763" s="137">
        <f t="shared" si="56"/>
        <v>0</v>
      </c>
      <c r="E763" s="145">
        <v>58</v>
      </c>
      <c r="F763" s="137">
        <f t="shared" si="56"/>
        <v>58</v>
      </c>
      <c r="G763" s="136">
        <f t="shared" si="55"/>
        <v>0</v>
      </c>
      <c r="H763" s="133"/>
      <c r="I763" s="123" t="str">
        <f t="shared" si="57"/>
        <v>'2111001</v>
      </c>
      <c r="J763" s="142">
        <f t="shared" si="58"/>
        <v>7</v>
      </c>
      <c r="K763" s="172">
        <f t="shared" si="59"/>
        <v>58</v>
      </c>
    </row>
    <row r="764" spans="1:11" hidden="1">
      <c r="A764" s="143">
        <v>21111</v>
      </c>
      <c r="B764" s="144" t="s">
        <v>1158</v>
      </c>
      <c r="C764" s="138"/>
      <c r="D764" s="137">
        <f t="shared" si="56"/>
        <v>0</v>
      </c>
      <c r="E764" s="145">
        <v>0</v>
      </c>
      <c r="F764" s="137">
        <f t="shared" si="56"/>
        <v>0</v>
      </c>
      <c r="G764" s="136">
        <f t="shared" si="55"/>
        <v>0</v>
      </c>
      <c r="H764" s="133"/>
      <c r="I764" s="123" t="str">
        <f t="shared" si="57"/>
        <v>'21111</v>
      </c>
      <c r="J764" s="142">
        <f t="shared" si="58"/>
        <v>5</v>
      </c>
      <c r="K764" s="172">
        <f t="shared" si="59"/>
        <v>0</v>
      </c>
    </row>
    <row r="765" spans="1:11" hidden="1">
      <c r="A765" s="143">
        <v>2111101</v>
      </c>
      <c r="B765" s="144" t="s">
        <v>1159</v>
      </c>
      <c r="C765" s="138"/>
      <c r="D765" s="137">
        <f t="shared" si="56"/>
        <v>0</v>
      </c>
      <c r="E765" s="145">
        <v>0</v>
      </c>
      <c r="F765" s="137">
        <f t="shared" si="56"/>
        <v>0</v>
      </c>
      <c r="G765" s="136">
        <f t="shared" si="55"/>
        <v>0</v>
      </c>
      <c r="H765" s="133"/>
      <c r="I765" s="123" t="str">
        <f t="shared" si="57"/>
        <v>'2111101</v>
      </c>
      <c r="J765" s="142">
        <f t="shared" si="58"/>
        <v>7</v>
      </c>
      <c r="K765" s="172">
        <f t="shared" si="59"/>
        <v>0</v>
      </c>
    </row>
    <row r="766" spans="1:11" hidden="1">
      <c r="A766" s="143">
        <v>2111102</v>
      </c>
      <c r="B766" s="144" t="s">
        <v>1160</v>
      </c>
      <c r="C766" s="138"/>
      <c r="D766" s="137">
        <f t="shared" si="56"/>
        <v>0</v>
      </c>
      <c r="E766" s="145">
        <v>0</v>
      </c>
      <c r="F766" s="137">
        <f t="shared" si="56"/>
        <v>0</v>
      </c>
      <c r="G766" s="136">
        <f t="shared" si="55"/>
        <v>0</v>
      </c>
      <c r="H766" s="133"/>
      <c r="I766" s="123" t="str">
        <f t="shared" si="57"/>
        <v>'2111102</v>
      </c>
      <c r="J766" s="142">
        <f t="shared" si="58"/>
        <v>7</v>
      </c>
      <c r="K766" s="172">
        <f t="shared" si="59"/>
        <v>0</v>
      </c>
    </row>
    <row r="767" spans="1:11" hidden="1">
      <c r="A767" s="143">
        <v>2111103</v>
      </c>
      <c r="B767" s="144" t="s">
        <v>1161</v>
      </c>
      <c r="C767" s="138"/>
      <c r="D767" s="137">
        <f t="shared" si="56"/>
        <v>0</v>
      </c>
      <c r="E767" s="145">
        <v>0</v>
      </c>
      <c r="F767" s="137">
        <f t="shared" si="56"/>
        <v>0</v>
      </c>
      <c r="G767" s="136">
        <f t="shared" si="55"/>
        <v>0</v>
      </c>
      <c r="H767" s="133"/>
      <c r="I767" s="123" t="str">
        <f t="shared" si="57"/>
        <v>'2111103</v>
      </c>
      <c r="J767" s="142">
        <f t="shared" si="58"/>
        <v>7</v>
      </c>
      <c r="K767" s="172">
        <f t="shared" si="59"/>
        <v>0</v>
      </c>
    </row>
    <row r="768" spans="1:11" hidden="1">
      <c r="A768" s="143">
        <v>2111104</v>
      </c>
      <c r="B768" s="144" t="s">
        <v>1162</v>
      </c>
      <c r="C768" s="138"/>
      <c r="D768" s="137">
        <f t="shared" si="56"/>
        <v>0</v>
      </c>
      <c r="E768" s="145">
        <v>0</v>
      </c>
      <c r="F768" s="137">
        <f t="shared" si="56"/>
        <v>0</v>
      </c>
      <c r="G768" s="136">
        <f t="shared" si="55"/>
        <v>0</v>
      </c>
      <c r="H768" s="133"/>
      <c r="I768" s="123" t="str">
        <f t="shared" si="57"/>
        <v>'2111104</v>
      </c>
      <c r="J768" s="142">
        <f t="shared" si="58"/>
        <v>7</v>
      </c>
      <c r="K768" s="172">
        <f t="shared" si="59"/>
        <v>0</v>
      </c>
    </row>
    <row r="769" spans="1:11" hidden="1">
      <c r="A769" s="143">
        <v>2111199</v>
      </c>
      <c r="B769" s="144" t="s">
        <v>1163</v>
      </c>
      <c r="C769" s="138"/>
      <c r="D769" s="137">
        <f t="shared" si="56"/>
        <v>0</v>
      </c>
      <c r="E769" s="145">
        <v>0</v>
      </c>
      <c r="F769" s="137">
        <f t="shared" si="56"/>
        <v>0</v>
      </c>
      <c r="G769" s="136">
        <f t="shared" si="55"/>
        <v>0</v>
      </c>
      <c r="H769" s="133"/>
      <c r="I769" s="123" t="str">
        <f t="shared" si="57"/>
        <v>'2111199</v>
      </c>
      <c r="J769" s="142">
        <f t="shared" si="58"/>
        <v>7</v>
      </c>
      <c r="K769" s="172">
        <f t="shared" si="59"/>
        <v>0</v>
      </c>
    </row>
    <row r="770" spans="1:11" hidden="1">
      <c r="A770" s="143">
        <v>21112</v>
      </c>
      <c r="B770" s="144" t="s">
        <v>368</v>
      </c>
      <c r="C770" s="138"/>
      <c r="D770" s="137">
        <f t="shared" si="56"/>
        <v>0</v>
      </c>
      <c r="E770" s="145">
        <v>0</v>
      </c>
      <c r="F770" s="137">
        <f t="shared" si="56"/>
        <v>0</v>
      </c>
      <c r="G770" s="136">
        <f t="shared" si="55"/>
        <v>0</v>
      </c>
      <c r="H770" s="133"/>
      <c r="I770" s="123" t="str">
        <f t="shared" si="57"/>
        <v>'21112</v>
      </c>
      <c r="J770" s="142">
        <f t="shared" si="58"/>
        <v>5</v>
      </c>
      <c r="K770" s="172">
        <f t="shared" si="59"/>
        <v>0</v>
      </c>
    </row>
    <row r="771" spans="1:11" hidden="1">
      <c r="A771" s="143">
        <v>21113</v>
      </c>
      <c r="B771" s="144" t="s">
        <v>369</v>
      </c>
      <c r="C771" s="138"/>
      <c r="D771" s="137">
        <f t="shared" si="56"/>
        <v>0</v>
      </c>
      <c r="E771" s="145">
        <v>0</v>
      </c>
      <c r="F771" s="137">
        <f t="shared" si="56"/>
        <v>0</v>
      </c>
      <c r="G771" s="136">
        <f t="shared" si="55"/>
        <v>0</v>
      </c>
      <c r="H771" s="133"/>
      <c r="I771" s="123" t="str">
        <f t="shared" si="57"/>
        <v>'21113</v>
      </c>
      <c r="J771" s="142">
        <f t="shared" si="58"/>
        <v>5</v>
      </c>
      <c r="K771" s="172">
        <f t="shared" si="59"/>
        <v>0</v>
      </c>
    </row>
    <row r="772" spans="1:11" hidden="1">
      <c r="A772" s="143">
        <v>21114</v>
      </c>
      <c r="B772" s="144" t="s">
        <v>1164</v>
      </c>
      <c r="C772" s="138"/>
      <c r="D772" s="137">
        <f t="shared" si="56"/>
        <v>0</v>
      </c>
      <c r="E772" s="145">
        <v>0</v>
      </c>
      <c r="F772" s="137">
        <f t="shared" si="56"/>
        <v>0</v>
      </c>
      <c r="G772" s="136">
        <f t="shared" si="55"/>
        <v>0</v>
      </c>
      <c r="H772" s="133"/>
      <c r="I772" s="123" t="str">
        <f t="shared" si="57"/>
        <v>'21114</v>
      </c>
      <c r="J772" s="142">
        <f t="shared" si="58"/>
        <v>5</v>
      </c>
      <c r="K772" s="172">
        <f t="shared" si="59"/>
        <v>0</v>
      </c>
    </row>
    <row r="773" spans="1:11" hidden="1">
      <c r="A773" s="143">
        <v>2111401</v>
      </c>
      <c r="B773" s="144" t="s">
        <v>612</v>
      </c>
      <c r="C773" s="138"/>
      <c r="D773" s="137">
        <f t="shared" si="56"/>
        <v>0</v>
      </c>
      <c r="E773" s="145">
        <v>0</v>
      </c>
      <c r="F773" s="137">
        <f t="shared" si="56"/>
        <v>0</v>
      </c>
      <c r="G773" s="136">
        <f t="shared" si="55"/>
        <v>0</v>
      </c>
      <c r="H773" s="133"/>
      <c r="I773" s="123" t="str">
        <f t="shared" si="57"/>
        <v>'2111401</v>
      </c>
      <c r="J773" s="142">
        <f t="shared" si="58"/>
        <v>7</v>
      </c>
      <c r="K773" s="172">
        <f t="shared" si="59"/>
        <v>0</v>
      </c>
    </row>
    <row r="774" spans="1:11" hidden="1">
      <c r="A774" s="143">
        <v>2111402</v>
      </c>
      <c r="B774" s="144" t="s">
        <v>613</v>
      </c>
      <c r="C774" s="138"/>
      <c r="D774" s="137">
        <f t="shared" si="56"/>
        <v>0</v>
      </c>
      <c r="E774" s="145">
        <v>0</v>
      </c>
      <c r="F774" s="137">
        <f t="shared" si="56"/>
        <v>0</v>
      </c>
      <c r="G774" s="136">
        <f t="shared" ref="G774:G837" si="60">IF(ISERROR(F774/D774),,F774/D774)</f>
        <v>0</v>
      </c>
      <c r="H774" s="133"/>
      <c r="I774" s="123" t="str">
        <f t="shared" si="57"/>
        <v>'2111402</v>
      </c>
      <c r="J774" s="142">
        <f t="shared" si="58"/>
        <v>7</v>
      </c>
      <c r="K774" s="172">
        <f t="shared" si="59"/>
        <v>0</v>
      </c>
    </row>
    <row r="775" spans="1:11" hidden="1">
      <c r="A775" s="143">
        <v>2111403</v>
      </c>
      <c r="B775" s="144" t="s">
        <v>614</v>
      </c>
      <c r="C775" s="138"/>
      <c r="D775" s="137">
        <f t="shared" ref="D775:F838" si="61">IF(COUNTIF($I:$I,$I775&amp;"*")=1,C775,IF($J775=3,SUMIFS(C:C,$I:$I,$I775&amp;"*",$J:$J,5),IF($J775=5,SUMIFS(C:C,$I:$I,$I775&amp;"*",$J:$J,7),C775)))</f>
        <v>0</v>
      </c>
      <c r="E775" s="145">
        <v>0</v>
      </c>
      <c r="F775" s="137">
        <f t="shared" si="61"/>
        <v>0</v>
      </c>
      <c r="G775" s="136">
        <f t="shared" si="60"/>
        <v>0</v>
      </c>
      <c r="H775" s="133"/>
      <c r="I775" s="123" t="str">
        <f t="shared" ref="I775:I838" si="62">IF(LEN(A775)=3,"'"&amp;A775,IF(LEN(A775)=5,"'"&amp;A775,"'"&amp;A775))</f>
        <v>'2111403</v>
      </c>
      <c r="J775" s="142">
        <f t="shared" ref="J775:J838" si="63">LEN(A775)</f>
        <v>7</v>
      </c>
      <c r="K775" s="172">
        <f t="shared" ref="K775:K838" si="64">D775+F775</f>
        <v>0</v>
      </c>
    </row>
    <row r="776" spans="1:11" hidden="1">
      <c r="A776" s="143">
        <v>2111404</v>
      </c>
      <c r="B776" s="144" t="s">
        <v>1165</v>
      </c>
      <c r="C776" s="138"/>
      <c r="D776" s="137">
        <f t="shared" si="61"/>
        <v>0</v>
      </c>
      <c r="E776" s="145">
        <v>0</v>
      </c>
      <c r="F776" s="137">
        <f t="shared" si="61"/>
        <v>0</v>
      </c>
      <c r="G776" s="136">
        <f t="shared" si="60"/>
        <v>0</v>
      </c>
      <c r="H776" s="133"/>
      <c r="I776" s="123" t="str">
        <f t="shared" si="62"/>
        <v>'2111404</v>
      </c>
      <c r="J776" s="142">
        <f t="shared" si="63"/>
        <v>7</v>
      </c>
      <c r="K776" s="172">
        <f t="shared" si="64"/>
        <v>0</v>
      </c>
    </row>
    <row r="777" spans="1:11" hidden="1">
      <c r="A777" s="143">
        <v>2111405</v>
      </c>
      <c r="B777" s="144" t="s">
        <v>1166</v>
      </c>
      <c r="C777" s="138"/>
      <c r="D777" s="137">
        <f t="shared" si="61"/>
        <v>0</v>
      </c>
      <c r="E777" s="145">
        <v>0</v>
      </c>
      <c r="F777" s="137">
        <f t="shared" si="61"/>
        <v>0</v>
      </c>
      <c r="G777" s="136">
        <f t="shared" si="60"/>
        <v>0</v>
      </c>
      <c r="H777" s="133"/>
      <c r="I777" s="123" t="str">
        <f t="shared" si="62"/>
        <v>'2111405</v>
      </c>
      <c r="J777" s="142">
        <f t="shared" si="63"/>
        <v>7</v>
      </c>
      <c r="K777" s="172">
        <f t="shared" si="64"/>
        <v>0</v>
      </c>
    </row>
    <row r="778" spans="1:11" hidden="1">
      <c r="A778" s="143">
        <v>2111406</v>
      </c>
      <c r="B778" s="144" t="s">
        <v>1167</v>
      </c>
      <c r="C778" s="138"/>
      <c r="D778" s="137">
        <f t="shared" si="61"/>
        <v>0</v>
      </c>
      <c r="E778" s="145">
        <v>0</v>
      </c>
      <c r="F778" s="137">
        <f t="shared" si="61"/>
        <v>0</v>
      </c>
      <c r="G778" s="136">
        <f t="shared" si="60"/>
        <v>0</v>
      </c>
      <c r="H778" s="133"/>
      <c r="I778" s="123" t="str">
        <f t="shared" si="62"/>
        <v>'2111406</v>
      </c>
      <c r="J778" s="142">
        <f t="shared" si="63"/>
        <v>7</v>
      </c>
      <c r="K778" s="172">
        <f t="shared" si="64"/>
        <v>0</v>
      </c>
    </row>
    <row r="779" spans="1:11" hidden="1">
      <c r="A779" s="143">
        <v>2111407</v>
      </c>
      <c r="B779" s="144" t="s">
        <v>1168</v>
      </c>
      <c r="C779" s="138"/>
      <c r="D779" s="137">
        <f t="shared" si="61"/>
        <v>0</v>
      </c>
      <c r="E779" s="145">
        <v>0</v>
      </c>
      <c r="F779" s="137">
        <f t="shared" si="61"/>
        <v>0</v>
      </c>
      <c r="G779" s="136">
        <f t="shared" si="60"/>
        <v>0</v>
      </c>
      <c r="H779" s="133"/>
      <c r="I779" s="123" t="str">
        <f t="shared" si="62"/>
        <v>'2111407</v>
      </c>
      <c r="J779" s="142">
        <f t="shared" si="63"/>
        <v>7</v>
      </c>
      <c r="K779" s="172">
        <f t="shared" si="64"/>
        <v>0</v>
      </c>
    </row>
    <row r="780" spans="1:11" hidden="1">
      <c r="A780" s="143">
        <v>2111408</v>
      </c>
      <c r="B780" s="144" t="s">
        <v>1169</v>
      </c>
      <c r="C780" s="138"/>
      <c r="D780" s="137">
        <f t="shared" si="61"/>
        <v>0</v>
      </c>
      <c r="E780" s="145">
        <v>0</v>
      </c>
      <c r="F780" s="137">
        <f t="shared" si="61"/>
        <v>0</v>
      </c>
      <c r="G780" s="136">
        <f t="shared" si="60"/>
        <v>0</v>
      </c>
      <c r="H780" s="133"/>
      <c r="I780" s="123" t="str">
        <f t="shared" si="62"/>
        <v>'2111408</v>
      </c>
      <c r="J780" s="142">
        <f t="shared" si="63"/>
        <v>7</v>
      </c>
      <c r="K780" s="172">
        <f t="shared" si="64"/>
        <v>0</v>
      </c>
    </row>
    <row r="781" spans="1:11" hidden="1">
      <c r="A781" s="143">
        <v>2111409</v>
      </c>
      <c r="B781" s="144" t="s">
        <v>1170</v>
      </c>
      <c r="C781" s="138"/>
      <c r="D781" s="137">
        <f t="shared" si="61"/>
        <v>0</v>
      </c>
      <c r="E781" s="145">
        <v>0</v>
      </c>
      <c r="F781" s="137">
        <f t="shared" si="61"/>
        <v>0</v>
      </c>
      <c r="G781" s="136">
        <f t="shared" si="60"/>
        <v>0</v>
      </c>
      <c r="H781" s="133"/>
      <c r="I781" s="123" t="str">
        <f t="shared" si="62"/>
        <v>'2111409</v>
      </c>
      <c r="J781" s="142">
        <f t="shared" si="63"/>
        <v>7</v>
      </c>
      <c r="K781" s="172">
        <f t="shared" si="64"/>
        <v>0</v>
      </c>
    </row>
    <row r="782" spans="1:11" hidden="1">
      <c r="A782" s="143">
        <v>2111410</v>
      </c>
      <c r="B782" s="144" t="s">
        <v>1171</v>
      </c>
      <c r="C782" s="138"/>
      <c r="D782" s="137">
        <f t="shared" si="61"/>
        <v>0</v>
      </c>
      <c r="E782" s="145">
        <v>0</v>
      </c>
      <c r="F782" s="137">
        <f t="shared" si="61"/>
        <v>0</v>
      </c>
      <c r="G782" s="136">
        <f t="shared" si="60"/>
        <v>0</v>
      </c>
      <c r="H782" s="133"/>
      <c r="I782" s="123" t="str">
        <f t="shared" si="62"/>
        <v>'2111410</v>
      </c>
      <c r="J782" s="142">
        <f t="shared" si="63"/>
        <v>7</v>
      </c>
      <c r="K782" s="172">
        <f t="shared" si="64"/>
        <v>0</v>
      </c>
    </row>
    <row r="783" spans="1:11" hidden="1">
      <c r="A783" s="143">
        <v>2111411</v>
      </c>
      <c r="B783" s="144" t="s">
        <v>654</v>
      </c>
      <c r="C783" s="138"/>
      <c r="D783" s="137">
        <f t="shared" si="61"/>
        <v>0</v>
      </c>
      <c r="E783" s="145">
        <v>0</v>
      </c>
      <c r="F783" s="137">
        <f t="shared" si="61"/>
        <v>0</v>
      </c>
      <c r="G783" s="136">
        <f t="shared" si="60"/>
        <v>0</v>
      </c>
      <c r="H783" s="133"/>
      <c r="I783" s="123" t="str">
        <f t="shared" si="62"/>
        <v>'2111411</v>
      </c>
      <c r="J783" s="142">
        <f t="shared" si="63"/>
        <v>7</v>
      </c>
      <c r="K783" s="172">
        <f t="shared" si="64"/>
        <v>0</v>
      </c>
    </row>
    <row r="784" spans="1:11" hidden="1">
      <c r="A784" s="143">
        <v>2111413</v>
      </c>
      <c r="B784" s="144" t="s">
        <v>1172</v>
      </c>
      <c r="C784" s="138"/>
      <c r="D784" s="137">
        <f t="shared" si="61"/>
        <v>0</v>
      </c>
      <c r="E784" s="145">
        <v>0</v>
      </c>
      <c r="F784" s="137">
        <f t="shared" si="61"/>
        <v>0</v>
      </c>
      <c r="G784" s="136">
        <f t="shared" si="60"/>
        <v>0</v>
      </c>
      <c r="H784" s="133"/>
      <c r="I784" s="123" t="str">
        <f t="shared" si="62"/>
        <v>'2111413</v>
      </c>
      <c r="J784" s="142">
        <f t="shared" si="63"/>
        <v>7</v>
      </c>
      <c r="K784" s="172">
        <f t="shared" si="64"/>
        <v>0</v>
      </c>
    </row>
    <row r="785" spans="1:11" hidden="1">
      <c r="A785" s="143">
        <v>2111450</v>
      </c>
      <c r="B785" s="144" t="s">
        <v>621</v>
      </c>
      <c r="C785" s="138"/>
      <c r="D785" s="137">
        <f t="shared" si="61"/>
        <v>0</v>
      </c>
      <c r="E785" s="145">
        <v>0</v>
      </c>
      <c r="F785" s="137">
        <f t="shared" si="61"/>
        <v>0</v>
      </c>
      <c r="G785" s="136">
        <f t="shared" si="60"/>
        <v>0</v>
      </c>
      <c r="H785" s="133"/>
      <c r="I785" s="123" t="str">
        <f t="shared" si="62"/>
        <v>'2111450</v>
      </c>
      <c r="J785" s="142">
        <f t="shared" si="63"/>
        <v>7</v>
      </c>
      <c r="K785" s="172">
        <f t="shared" si="64"/>
        <v>0</v>
      </c>
    </row>
    <row r="786" spans="1:11" hidden="1">
      <c r="A786" s="143">
        <v>2111499</v>
      </c>
      <c r="B786" s="144" t="s">
        <v>1173</v>
      </c>
      <c r="C786" s="138"/>
      <c r="D786" s="137">
        <f t="shared" si="61"/>
        <v>0</v>
      </c>
      <c r="E786" s="145">
        <v>0</v>
      </c>
      <c r="F786" s="137">
        <f t="shared" si="61"/>
        <v>0</v>
      </c>
      <c r="G786" s="136">
        <f t="shared" si="60"/>
        <v>0</v>
      </c>
      <c r="H786" s="133"/>
      <c r="I786" s="123" t="str">
        <f t="shared" si="62"/>
        <v>'2111499</v>
      </c>
      <c r="J786" s="142">
        <f t="shared" si="63"/>
        <v>7</v>
      </c>
      <c r="K786" s="172">
        <f t="shared" si="64"/>
        <v>0</v>
      </c>
    </row>
    <row r="787" spans="1:11" hidden="1">
      <c r="A787" s="143">
        <v>21199</v>
      </c>
      <c r="B787" s="144" t="s">
        <v>370</v>
      </c>
      <c r="C787" s="138"/>
      <c r="D787" s="137">
        <f t="shared" si="61"/>
        <v>0</v>
      </c>
      <c r="E787" s="145">
        <v>0</v>
      </c>
      <c r="F787" s="137">
        <f t="shared" si="61"/>
        <v>0</v>
      </c>
      <c r="G787" s="136">
        <f t="shared" si="60"/>
        <v>0</v>
      </c>
      <c r="H787" s="133"/>
      <c r="I787" s="123" t="str">
        <f t="shared" si="62"/>
        <v>'21199</v>
      </c>
      <c r="J787" s="142">
        <f t="shared" si="63"/>
        <v>5</v>
      </c>
      <c r="K787" s="172">
        <f t="shared" si="64"/>
        <v>0</v>
      </c>
    </row>
    <row r="788" spans="1:11" ht="14.45" customHeight="1">
      <c r="A788" s="143">
        <v>212</v>
      </c>
      <c r="B788" s="144" t="s">
        <v>1174</v>
      </c>
      <c r="C788" s="138">
        <v>3429</v>
      </c>
      <c r="D788" s="137">
        <f t="shared" si="61"/>
        <v>3429</v>
      </c>
      <c r="E788" s="145">
        <v>4516</v>
      </c>
      <c r="F788" s="137">
        <f t="shared" si="61"/>
        <v>4516</v>
      </c>
      <c r="G788" s="136">
        <f t="shared" si="60"/>
        <v>1.3170020414114902</v>
      </c>
      <c r="H788" s="133"/>
      <c r="I788" s="123" t="str">
        <f t="shared" si="62"/>
        <v>'212</v>
      </c>
      <c r="J788" s="142">
        <f t="shared" si="63"/>
        <v>3</v>
      </c>
      <c r="K788" s="172">
        <f t="shared" si="64"/>
        <v>7945</v>
      </c>
    </row>
    <row r="789" spans="1:11" ht="14.45" customHeight="1">
      <c r="A789" s="143">
        <v>21201</v>
      </c>
      <c r="B789" s="144" t="s">
        <v>1175</v>
      </c>
      <c r="C789" s="138">
        <v>1679</v>
      </c>
      <c r="D789" s="137">
        <f t="shared" si="61"/>
        <v>1680</v>
      </c>
      <c r="E789" s="145">
        <v>1403</v>
      </c>
      <c r="F789" s="137">
        <f t="shared" si="61"/>
        <v>1403</v>
      </c>
      <c r="G789" s="136">
        <f t="shared" si="60"/>
        <v>0.83511904761904765</v>
      </c>
      <c r="H789" s="133"/>
      <c r="I789" s="123" t="str">
        <f t="shared" si="62"/>
        <v>'21201</v>
      </c>
      <c r="J789" s="142">
        <f t="shared" si="63"/>
        <v>5</v>
      </c>
      <c r="K789" s="172">
        <f t="shared" si="64"/>
        <v>3083</v>
      </c>
    </row>
    <row r="790" spans="1:11" ht="14.45" customHeight="1">
      <c r="A790" s="143">
        <v>2120101</v>
      </c>
      <c r="B790" s="144" t="s">
        <v>1176</v>
      </c>
      <c r="C790" s="138">
        <v>440</v>
      </c>
      <c r="D790" s="137">
        <f t="shared" si="61"/>
        <v>440</v>
      </c>
      <c r="E790" s="145">
        <v>471</v>
      </c>
      <c r="F790" s="137">
        <f t="shared" si="61"/>
        <v>471</v>
      </c>
      <c r="G790" s="136">
        <f t="shared" si="60"/>
        <v>1.0704545454545455</v>
      </c>
      <c r="H790" s="133"/>
      <c r="I790" s="123" t="str">
        <f t="shared" si="62"/>
        <v>'2120101</v>
      </c>
      <c r="J790" s="142">
        <f t="shared" si="63"/>
        <v>7</v>
      </c>
      <c r="K790" s="172">
        <f t="shared" si="64"/>
        <v>911</v>
      </c>
    </row>
    <row r="791" spans="1:11" hidden="1">
      <c r="A791" s="143">
        <v>2120102</v>
      </c>
      <c r="B791" s="144" t="s">
        <v>1177</v>
      </c>
      <c r="C791" s="138"/>
      <c r="D791" s="137">
        <f t="shared" si="61"/>
        <v>0</v>
      </c>
      <c r="E791" s="145">
        <v>0</v>
      </c>
      <c r="F791" s="137">
        <f t="shared" si="61"/>
        <v>0</v>
      </c>
      <c r="G791" s="136">
        <f t="shared" si="60"/>
        <v>0</v>
      </c>
      <c r="H791" s="133"/>
      <c r="I791" s="123" t="str">
        <f t="shared" si="62"/>
        <v>'2120102</v>
      </c>
      <c r="J791" s="142">
        <f t="shared" si="63"/>
        <v>7</v>
      </c>
      <c r="K791" s="172">
        <f t="shared" si="64"/>
        <v>0</v>
      </c>
    </row>
    <row r="792" spans="1:11" hidden="1">
      <c r="A792" s="143">
        <v>2120103</v>
      </c>
      <c r="B792" s="144" t="s">
        <v>1178</v>
      </c>
      <c r="C792" s="138"/>
      <c r="D792" s="137">
        <f t="shared" si="61"/>
        <v>0</v>
      </c>
      <c r="E792" s="145">
        <v>0</v>
      </c>
      <c r="F792" s="137">
        <f t="shared" si="61"/>
        <v>0</v>
      </c>
      <c r="G792" s="136">
        <f t="shared" si="60"/>
        <v>0</v>
      </c>
      <c r="H792" s="133"/>
      <c r="I792" s="123" t="str">
        <f t="shared" si="62"/>
        <v>'2120103</v>
      </c>
      <c r="J792" s="142">
        <f t="shared" si="63"/>
        <v>7</v>
      </c>
      <c r="K792" s="172">
        <f t="shared" si="64"/>
        <v>0</v>
      </c>
    </row>
    <row r="793" spans="1:11" ht="14.45" customHeight="1">
      <c r="A793" s="143">
        <v>2120104</v>
      </c>
      <c r="B793" s="144" t="s">
        <v>1179</v>
      </c>
      <c r="C793" s="138">
        <v>38</v>
      </c>
      <c r="D793" s="137">
        <f t="shared" si="61"/>
        <v>38</v>
      </c>
      <c r="E793" s="145">
        <v>0</v>
      </c>
      <c r="F793" s="137">
        <f t="shared" si="61"/>
        <v>0</v>
      </c>
      <c r="G793" s="136">
        <f t="shared" si="60"/>
        <v>0</v>
      </c>
      <c r="H793" s="133"/>
      <c r="I793" s="123" t="str">
        <f t="shared" si="62"/>
        <v>'2120104</v>
      </c>
      <c r="J793" s="142">
        <f t="shared" si="63"/>
        <v>7</v>
      </c>
      <c r="K793" s="172">
        <f t="shared" si="64"/>
        <v>38</v>
      </c>
    </row>
    <row r="794" spans="1:11" hidden="1">
      <c r="A794" s="143">
        <v>2120105</v>
      </c>
      <c r="B794" s="144" t="s">
        <v>1180</v>
      </c>
      <c r="C794" s="138"/>
      <c r="D794" s="137">
        <f t="shared" si="61"/>
        <v>0</v>
      </c>
      <c r="E794" s="145">
        <v>0</v>
      </c>
      <c r="F794" s="137">
        <f t="shared" si="61"/>
        <v>0</v>
      </c>
      <c r="G794" s="136">
        <f t="shared" si="60"/>
        <v>0</v>
      </c>
      <c r="H794" s="133"/>
      <c r="I794" s="123" t="str">
        <f t="shared" si="62"/>
        <v>'2120105</v>
      </c>
      <c r="J794" s="142">
        <f t="shared" si="63"/>
        <v>7</v>
      </c>
      <c r="K794" s="172">
        <f t="shared" si="64"/>
        <v>0</v>
      </c>
    </row>
    <row r="795" spans="1:11" hidden="1">
      <c r="A795" s="143">
        <v>2120106</v>
      </c>
      <c r="B795" s="144" t="s">
        <v>1181</v>
      </c>
      <c r="C795" s="138"/>
      <c r="D795" s="137">
        <f t="shared" si="61"/>
        <v>0</v>
      </c>
      <c r="E795" s="145">
        <v>0</v>
      </c>
      <c r="F795" s="137">
        <f t="shared" si="61"/>
        <v>0</v>
      </c>
      <c r="G795" s="136">
        <f t="shared" si="60"/>
        <v>0</v>
      </c>
      <c r="H795" s="133"/>
      <c r="I795" s="123" t="str">
        <f t="shared" si="62"/>
        <v>'2120106</v>
      </c>
      <c r="J795" s="142">
        <f t="shared" si="63"/>
        <v>7</v>
      </c>
      <c r="K795" s="172">
        <f t="shared" si="64"/>
        <v>0</v>
      </c>
    </row>
    <row r="796" spans="1:11" hidden="1">
      <c r="A796" s="143">
        <v>2120107</v>
      </c>
      <c r="B796" s="144" t="s">
        <v>1182</v>
      </c>
      <c r="C796" s="138"/>
      <c r="D796" s="137">
        <f t="shared" si="61"/>
        <v>0</v>
      </c>
      <c r="E796" s="145">
        <v>0</v>
      </c>
      <c r="F796" s="137">
        <f t="shared" si="61"/>
        <v>0</v>
      </c>
      <c r="G796" s="136">
        <f t="shared" si="60"/>
        <v>0</v>
      </c>
      <c r="H796" s="133"/>
      <c r="I796" s="123" t="str">
        <f t="shared" si="62"/>
        <v>'2120107</v>
      </c>
      <c r="J796" s="142">
        <f t="shared" si="63"/>
        <v>7</v>
      </c>
      <c r="K796" s="172">
        <f t="shared" si="64"/>
        <v>0</v>
      </c>
    </row>
    <row r="797" spans="1:11" ht="14.45" hidden="1" customHeight="1">
      <c r="A797" s="143">
        <v>2120109</v>
      </c>
      <c r="B797" s="144" t="s">
        <v>1183</v>
      </c>
      <c r="C797" s="138"/>
      <c r="D797" s="137">
        <f t="shared" si="61"/>
        <v>0</v>
      </c>
      <c r="E797" s="145">
        <v>0</v>
      </c>
      <c r="F797" s="137">
        <f t="shared" si="61"/>
        <v>0</v>
      </c>
      <c r="G797" s="136">
        <f t="shared" si="60"/>
        <v>0</v>
      </c>
      <c r="H797" s="133"/>
      <c r="I797" s="123" t="str">
        <f t="shared" si="62"/>
        <v>'2120109</v>
      </c>
      <c r="J797" s="142">
        <f t="shared" si="63"/>
        <v>7</v>
      </c>
      <c r="K797" s="172">
        <f t="shared" si="64"/>
        <v>0</v>
      </c>
    </row>
    <row r="798" spans="1:11" hidden="1">
      <c r="A798" s="143">
        <v>2120110</v>
      </c>
      <c r="B798" s="144" t="s">
        <v>1184</v>
      </c>
      <c r="C798" s="138"/>
      <c r="D798" s="137">
        <f t="shared" si="61"/>
        <v>0</v>
      </c>
      <c r="E798" s="145">
        <v>0</v>
      </c>
      <c r="F798" s="137">
        <f t="shared" si="61"/>
        <v>0</v>
      </c>
      <c r="G798" s="136">
        <f t="shared" si="60"/>
        <v>0</v>
      </c>
      <c r="H798" s="133"/>
      <c r="I798" s="123" t="str">
        <f t="shared" si="62"/>
        <v>'2120110</v>
      </c>
      <c r="J798" s="142">
        <f t="shared" si="63"/>
        <v>7</v>
      </c>
      <c r="K798" s="172">
        <f t="shared" si="64"/>
        <v>0</v>
      </c>
    </row>
    <row r="799" spans="1:11" ht="14.45" customHeight="1">
      <c r="A799" s="143">
        <v>2120199</v>
      </c>
      <c r="B799" s="144" t="s">
        <v>1585</v>
      </c>
      <c r="C799" s="138">
        <v>1202</v>
      </c>
      <c r="D799" s="137">
        <f t="shared" si="61"/>
        <v>1202</v>
      </c>
      <c r="E799" s="145">
        <v>932</v>
      </c>
      <c r="F799" s="137">
        <f t="shared" si="61"/>
        <v>932</v>
      </c>
      <c r="G799" s="136">
        <f t="shared" si="60"/>
        <v>0.77537437603993342</v>
      </c>
      <c r="H799" s="133"/>
      <c r="I799" s="123" t="str">
        <f t="shared" si="62"/>
        <v>'2120199</v>
      </c>
      <c r="J799" s="142">
        <f t="shared" si="63"/>
        <v>7</v>
      </c>
      <c r="K799" s="172">
        <f t="shared" si="64"/>
        <v>2134</v>
      </c>
    </row>
    <row r="800" spans="1:11" ht="14.45" customHeight="1">
      <c r="A800" s="143">
        <v>21202</v>
      </c>
      <c r="B800" s="144" t="s">
        <v>1185</v>
      </c>
      <c r="C800" s="138"/>
      <c r="D800" s="137">
        <f t="shared" si="61"/>
        <v>0</v>
      </c>
      <c r="E800" s="145">
        <v>795</v>
      </c>
      <c r="F800" s="137">
        <f t="shared" si="61"/>
        <v>795</v>
      </c>
      <c r="G800" s="136">
        <f t="shared" si="60"/>
        <v>0</v>
      </c>
      <c r="H800" s="133"/>
      <c r="I800" s="123" t="str">
        <f t="shared" si="62"/>
        <v>'21202</v>
      </c>
      <c r="J800" s="142">
        <f t="shared" si="63"/>
        <v>5</v>
      </c>
      <c r="K800" s="172">
        <f t="shared" si="64"/>
        <v>795</v>
      </c>
    </row>
    <row r="801" spans="1:11" ht="14.45" customHeight="1">
      <c r="A801" s="143">
        <v>2120201</v>
      </c>
      <c r="B801" s="144" t="s">
        <v>1586</v>
      </c>
      <c r="C801" s="138"/>
      <c r="D801" s="137">
        <f t="shared" si="61"/>
        <v>0</v>
      </c>
      <c r="E801" s="145">
        <v>795</v>
      </c>
      <c r="F801" s="137">
        <f t="shared" si="61"/>
        <v>795</v>
      </c>
      <c r="G801" s="136">
        <f t="shared" si="60"/>
        <v>0</v>
      </c>
      <c r="H801" s="133"/>
      <c r="I801" s="123" t="str">
        <f t="shared" si="62"/>
        <v>'2120201</v>
      </c>
      <c r="J801" s="142">
        <f t="shared" si="63"/>
        <v>7</v>
      </c>
      <c r="K801" s="172">
        <f t="shared" si="64"/>
        <v>795</v>
      </c>
    </row>
    <row r="802" spans="1:11" ht="14.45" customHeight="1">
      <c r="A802" s="143">
        <v>21203</v>
      </c>
      <c r="B802" s="144" t="s">
        <v>1186</v>
      </c>
      <c r="C802" s="138">
        <v>719</v>
      </c>
      <c r="D802" s="137">
        <f t="shared" si="61"/>
        <v>719</v>
      </c>
      <c r="E802" s="145">
        <v>1082</v>
      </c>
      <c r="F802" s="137">
        <f t="shared" si="61"/>
        <v>1082</v>
      </c>
      <c r="G802" s="136">
        <f t="shared" si="60"/>
        <v>1.5048678720445063</v>
      </c>
      <c r="H802" s="133"/>
      <c r="I802" s="123" t="str">
        <f t="shared" si="62"/>
        <v>'21203</v>
      </c>
      <c r="J802" s="142">
        <f t="shared" si="63"/>
        <v>5</v>
      </c>
      <c r="K802" s="172">
        <f t="shared" si="64"/>
        <v>1801</v>
      </c>
    </row>
    <row r="803" spans="1:11" hidden="1">
      <c r="A803" s="143">
        <v>2120303</v>
      </c>
      <c r="B803" s="144" t="s">
        <v>1187</v>
      </c>
      <c r="C803" s="138"/>
      <c r="D803" s="137">
        <f t="shared" si="61"/>
        <v>0</v>
      </c>
      <c r="E803" s="145">
        <v>0</v>
      </c>
      <c r="F803" s="137">
        <f t="shared" si="61"/>
        <v>0</v>
      </c>
      <c r="G803" s="136">
        <f t="shared" si="60"/>
        <v>0</v>
      </c>
      <c r="H803" s="133"/>
      <c r="I803" s="123" t="str">
        <f t="shared" si="62"/>
        <v>'2120303</v>
      </c>
      <c r="J803" s="142">
        <f t="shared" si="63"/>
        <v>7</v>
      </c>
      <c r="K803" s="172">
        <f t="shared" si="64"/>
        <v>0</v>
      </c>
    </row>
    <row r="804" spans="1:11" ht="14.45" customHeight="1">
      <c r="A804" s="143">
        <v>2120399</v>
      </c>
      <c r="B804" s="144" t="s">
        <v>1188</v>
      </c>
      <c r="C804" s="138">
        <v>719</v>
      </c>
      <c r="D804" s="137">
        <f t="shared" si="61"/>
        <v>719</v>
      </c>
      <c r="E804" s="145">
        <v>1082</v>
      </c>
      <c r="F804" s="137">
        <f t="shared" si="61"/>
        <v>1082</v>
      </c>
      <c r="G804" s="136">
        <f t="shared" si="60"/>
        <v>1.5048678720445063</v>
      </c>
      <c r="H804" s="133"/>
      <c r="I804" s="123" t="str">
        <f t="shared" si="62"/>
        <v>'2120399</v>
      </c>
      <c r="J804" s="142">
        <f t="shared" si="63"/>
        <v>7</v>
      </c>
      <c r="K804" s="172">
        <f t="shared" si="64"/>
        <v>1801</v>
      </c>
    </row>
    <row r="805" spans="1:11" ht="14.45" customHeight="1">
      <c r="A805" s="143">
        <v>21205</v>
      </c>
      <c r="B805" s="144" t="s">
        <v>1189</v>
      </c>
      <c r="C805" s="138">
        <v>1031</v>
      </c>
      <c r="D805" s="137">
        <f t="shared" si="61"/>
        <v>1031</v>
      </c>
      <c r="E805" s="145">
        <v>1158</v>
      </c>
      <c r="F805" s="137">
        <f t="shared" si="61"/>
        <v>1158</v>
      </c>
      <c r="G805" s="136">
        <f t="shared" si="60"/>
        <v>1.1231813773035888</v>
      </c>
      <c r="H805" s="133"/>
      <c r="I805" s="123" t="str">
        <f t="shared" si="62"/>
        <v>'21205</v>
      </c>
      <c r="J805" s="142">
        <f t="shared" si="63"/>
        <v>5</v>
      </c>
      <c r="K805" s="172">
        <f t="shared" si="64"/>
        <v>2189</v>
      </c>
    </row>
    <row r="806" spans="1:11" ht="14.45" customHeight="1">
      <c r="A806" s="143">
        <v>2120501</v>
      </c>
      <c r="B806" s="144" t="s">
        <v>1587</v>
      </c>
      <c r="C806" s="138">
        <v>1031</v>
      </c>
      <c r="D806" s="137">
        <f t="shared" si="61"/>
        <v>1031</v>
      </c>
      <c r="E806" s="145">
        <v>1158</v>
      </c>
      <c r="F806" s="137">
        <f t="shared" si="61"/>
        <v>1158</v>
      </c>
      <c r="G806" s="136">
        <f t="shared" si="60"/>
        <v>1.1231813773035888</v>
      </c>
      <c r="H806" s="133"/>
      <c r="I806" s="123" t="str">
        <f t="shared" si="62"/>
        <v>'2120501</v>
      </c>
      <c r="J806" s="142">
        <f t="shared" si="63"/>
        <v>7</v>
      </c>
      <c r="K806" s="172">
        <f t="shared" si="64"/>
        <v>2189</v>
      </c>
    </row>
    <row r="807" spans="1:11" ht="14.45" hidden="1" customHeight="1">
      <c r="A807" s="143">
        <v>21206</v>
      </c>
      <c r="B807" s="144" t="s">
        <v>1190</v>
      </c>
      <c r="C807" s="138"/>
      <c r="D807" s="137">
        <f t="shared" si="61"/>
        <v>0</v>
      </c>
      <c r="E807" s="145">
        <v>0</v>
      </c>
      <c r="F807" s="137">
        <f t="shared" si="61"/>
        <v>0</v>
      </c>
      <c r="G807" s="136">
        <f t="shared" si="60"/>
        <v>0</v>
      </c>
      <c r="H807" s="133"/>
      <c r="I807" s="123" t="str">
        <f t="shared" si="62"/>
        <v>'21206</v>
      </c>
      <c r="J807" s="142">
        <f t="shared" si="63"/>
        <v>5</v>
      </c>
      <c r="K807" s="172">
        <f t="shared" si="64"/>
        <v>0</v>
      </c>
    </row>
    <row r="808" spans="1:11" ht="14.45" customHeight="1">
      <c r="A808" s="143">
        <v>21299</v>
      </c>
      <c r="B808" s="144" t="s">
        <v>1191</v>
      </c>
      <c r="C808" s="138"/>
      <c r="D808" s="137">
        <f t="shared" si="61"/>
        <v>0</v>
      </c>
      <c r="E808" s="145">
        <v>78</v>
      </c>
      <c r="F808" s="137">
        <f t="shared" si="61"/>
        <v>78</v>
      </c>
      <c r="G808" s="136">
        <f t="shared" si="60"/>
        <v>0</v>
      </c>
      <c r="H808" s="133"/>
      <c r="I808" s="123" t="str">
        <f t="shared" si="62"/>
        <v>'21299</v>
      </c>
      <c r="J808" s="142">
        <f t="shared" si="63"/>
        <v>5</v>
      </c>
      <c r="K808" s="172">
        <f t="shared" si="64"/>
        <v>78</v>
      </c>
    </row>
    <row r="809" spans="1:11" ht="14.45" customHeight="1">
      <c r="A809" s="143">
        <v>2129901</v>
      </c>
      <c r="B809" s="144" t="s">
        <v>1588</v>
      </c>
      <c r="C809" s="138"/>
      <c r="D809" s="137">
        <f t="shared" si="61"/>
        <v>0</v>
      </c>
      <c r="E809" s="145">
        <v>78</v>
      </c>
      <c r="F809" s="137">
        <f t="shared" si="61"/>
        <v>78</v>
      </c>
      <c r="G809" s="136">
        <f t="shared" si="60"/>
        <v>0</v>
      </c>
      <c r="H809" s="133"/>
      <c r="I809" s="123" t="str">
        <f t="shared" si="62"/>
        <v>'2129901</v>
      </c>
      <c r="J809" s="142">
        <f t="shared" si="63"/>
        <v>7</v>
      </c>
      <c r="K809" s="172">
        <f t="shared" si="64"/>
        <v>78</v>
      </c>
    </row>
    <row r="810" spans="1:11" ht="14.45" customHeight="1">
      <c r="A810" s="143">
        <v>213</v>
      </c>
      <c r="B810" s="144" t="s">
        <v>1192</v>
      </c>
      <c r="C810" s="138">
        <v>3076</v>
      </c>
      <c r="D810" s="137">
        <f t="shared" si="61"/>
        <v>3077</v>
      </c>
      <c r="E810" s="145">
        <v>1146</v>
      </c>
      <c r="F810" s="137">
        <f t="shared" si="61"/>
        <v>1146</v>
      </c>
      <c r="G810" s="136">
        <f t="shared" si="60"/>
        <v>0.37244068898277544</v>
      </c>
      <c r="H810" s="133"/>
      <c r="I810" s="123" t="str">
        <f t="shared" si="62"/>
        <v>'213</v>
      </c>
      <c r="J810" s="142">
        <f t="shared" si="63"/>
        <v>3</v>
      </c>
      <c r="K810" s="172">
        <f t="shared" si="64"/>
        <v>4223</v>
      </c>
    </row>
    <row r="811" spans="1:11" ht="14.45" customHeight="1">
      <c r="A811" s="143">
        <v>21301</v>
      </c>
      <c r="B811" s="144" t="s">
        <v>1193</v>
      </c>
      <c r="C811" s="138">
        <v>720</v>
      </c>
      <c r="D811" s="137">
        <f t="shared" si="61"/>
        <v>721</v>
      </c>
      <c r="E811" s="145">
        <v>500</v>
      </c>
      <c r="F811" s="137">
        <f t="shared" si="61"/>
        <v>500</v>
      </c>
      <c r="G811" s="136">
        <f t="shared" si="60"/>
        <v>0.69348127600554788</v>
      </c>
      <c r="H811" s="133"/>
      <c r="I811" s="123" t="str">
        <f t="shared" si="62"/>
        <v>'21301</v>
      </c>
      <c r="J811" s="142">
        <f t="shared" si="63"/>
        <v>5</v>
      </c>
      <c r="K811" s="172">
        <f t="shared" si="64"/>
        <v>1221</v>
      </c>
    </row>
    <row r="812" spans="1:11" ht="14.45" customHeight="1">
      <c r="A812" s="143">
        <v>2130101</v>
      </c>
      <c r="B812" s="144" t="s">
        <v>1176</v>
      </c>
      <c r="C812" s="138">
        <v>145</v>
      </c>
      <c r="D812" s="137">
        <f t="shared" si="61"/>
        <v>145</v>
      </c>
      <c r="E812" s="145">
        <v>0</v>
      </c>
      <c r="F812" s="137">
        <f t="shared" si="61"/>
        <v>0</v>
      </c>
      <c r="G812" s="136">
        <f t="shared" si="60"/>
        <v>0</v>
      </c>
      <c r="H812" s="133"/>
      <c r="I812" s="123" t="str">
        <f t="shared" si="62"/>
        <v>'2130101</v>
      </c>
      <c r="J812" s="142">
        <f t="shared" si="63"/>
        <v>7</v>
      </c>
      <c r="K812" s="172">
        <f t="shared" si="64"/>
        <v>145</v>
      </c>
    </row>
    <row r="813" spans="1:11" hidden="1">
      <c r="A813" s="143">
        <v>2130102</v>
      </c>
      <c r="B813" s="144" t="s">
        <v>1177</v>
      </c>
      <c r="C813" s="138"/>
      <c r="D813" s="137">
        <f t="shared" si="61"/>
        <v>0</v>
      </c>
      <c r="E813" s="145">
        <v>0</v>
      </c>
      <c r="F813" s="137">
        <f t="shared" si="61"/>
        <v>0</v>
      </c>
      <c r="G813" s="136">
        <f t="shared" si="60"/>
        <v>0</v>
      </c>
      <c r="H813" s="133"/>
      <c r="I813" s="123" t="str">
        <f t="shared" si="62"/>
        <v>'2130102</v>
      </c>
      <c r="J813" s="142">
        <f t="shared" si="63"/>
        <v>7</v>
      </c>
      <c r="K813" s="172">
        <f t="shared" si="64"/>
        <v>0</v>
      </c>
    </row>
    <row r="814" spans="1:11" hidden="1">
      <c r="A814" s="143">
        <v>2130103</v>
      </c>
      <c r="B814" s="144" t="s">
        <v>1178</v>
      </c>
      <c r="C814" s="138"/>
      <c r="D814" s="137">
        <f t="shared" si="61"/>
        <v>0</v>
      </c>
      <c r="E814" s="145">
        <v>0</v>
      </c>
      <c r="F814" s="137">
        <f t="shared" si="61"/>
        <v>0</v>
      </c>
      <c r="G814" s="136">
        <f t="shared" si="60"/>
        <v>0</v>
      </c>
      <c r="H814" s="133"/>
      <c r="I814" s="123" t="str">
        <f t="shared" si="62"/>
        <v>'2130103</v>
      </c>
      <c r="J814" s="142">
        <f t="shared" si="63"/>
        <v>7</v>
      </c>
      <c r="K814" s="172">
        <f t="shared" si="64"/>
        <v>0</v>
      </c>
    </row>
    <row r="815" spans="1:11" ht="14.45" customHeight="1">
      <c r="A815" s="143">
        <v>2130104</v>
      </c>
      <c r="B815" s="144" t="s">
        <v>1194</v>
      </c>
      <c r="C815" s="138">
        <v>177</v>
      </c>
      <c r="D815" s="137">
        <f t="shared" si="61"/>
        <v>177</v>
      </c>
      <c r="E815" s="145">
        <v>242</v>
      </c>
      <c r="F815" s="137">
        <f t="shared" si="61"/>
        <v>242</v>
      </c>
      <c r="G815" s="136">
        <f t="shared" si="60"/>
        <v>1.3672316384180792</v>
      </c>
      <c r="H815" s="133"/>
      <c r="I815" s="123" t="str">
        <f t="shared" si="62"/>
        <v>'2130104</v>
      </c>
      <c r="J815" s="142">
        <f t="shared" si="63"/>
        <v>7</v>
      </c>
      <c r="K815" s="172">
        <f t="shared" si="64"/>
        <v>419</v>
      </c>
    </row>
    <row r="816" spans="1:11" hidden="1">
      <c r="A816" s="143">
        <v>2130105</v>
      </c>
      <c r="B816" s="144" t="s">
        <v>1195</v>
      </c>
      <c r="C816" s="138"/>
      <c r="D816" s="137">
        <f t="shared" si="61"/>
        <v>0</v>
      </c>
      <c r="E816" s="145">
        <v>0</v>
      </c>
      <c r="F816" s="137">
        <f t="shared" si="61"/>
        <v>0</v>
      </c>
      <c r="G816" s="136">
        <f t="shared" si="60"/>
        <v>0</v>
      </c>
      <c r="H816" s="133"/>
      <c r="I816" s="123" t="str">
        <f t="shared" si="62"/>
        <v>'2130105</v>
      </c>
      <c r="J816" s="142">
        <f t="shared" si="63"/>
        <v>7</v>
      </c>
      <c r="K816" s="172">
        <f t="shared" si="64"/>
        <v>0</v>
      </c>
    </row>
    <row r="817" spans="1:11" hidden="1">
      <c r="A817" s="143">
        <v>2130106</v>
      </c>
      <c r="B817" s="144" t="s">
        <v>1196</v>
      </c>
      <c r="C817" s="138"/>
      <c r="D817" s="137">
        <f t="shared" si="61"/>
        <v>0</v>
      </c>
      <c r="E817" s="145">
        <v>0</v>
      </c>
      <c r="F817" s="137">
        <f t="shared" si="61"/>
        <v>0</v>
      </c>
      <c r="G817" s="136">
        <f t="shared" si="60"/>
        <v>0</v>
      </c>
      <c r="H817" s="133"/>
      <c r="I817" s="123" t="str">
        <f t="shared" si="62"/>
        <v>'2130106</v>
      </c>
      <c r="J817" s="142">
        <f t="shared" si="63"/>
        <v>7</v>
      </c>
      <c r="K817" s="172">
        <f t="shared" si="64"/>
        <v>0</v>
      </c>
    </row>
    <row r="818" spans="1:11" hidden="1">
      <c r="A818" s="143">
        <v>2130108</v>
      </c>
      <c r="B818" s="144" t="s">
        <v>1197</v>
      </c>
      <c r="C818" s="138"/>
      <c r="D818" s="137">
        <f t="shared" si="61"/>
        <v>0</v>
      </c>
      <c r="E818" s="145">
        <v>0</v>
      </c>
      <c r="F818" s="137">
        <f t="shared" si="61"/>
        <v>0</v>
      </c>
      <c r="G818" s="136">
        <f t="shared" si="60"/>
        <v>0</v>
      </c>
      <c r="H818" s="133"/>
      <c r="I818" s="123" t="str">
        <f t="shared" si="62"/>
        <v>'2130108</v>
      </c>
      <c r="J818" s="142">
        <f t="shared" si="63"/>
        <v>7</v>
      </c>
      <c r="K818" s="172">
        <f t="shared" si="64"/>
        <v>0</v>
      </c>
    </row>
    <row r="819" spans="1:11" hidden="1">
      <c r="A819" s="143">
        <v>2130109</v>
      </c>
      <c r="B819" s="144" t="s">
        <v>1198</v>
      </c>
      <c r="C819" s="138"/>
      <c r="D819" s="137">
        <f t="shared" si="61"/>
        <v>0</v>
      </c>
      <c r="E819" s="145">
        <v>0</v>
      </c>
      <c r="F819" s="137">
        <f t="shared" si="61"/>
        <v>0</v>
      </c>
      <c r="G819" s="136">
        <f t="shared" si="60"/>
        <v>0</v>
      </c>
      <c r="H819" s="133"/>
      <c r="I819" s="123" t="str">
        <f t="shared" si="62"/>
        <v>'2130109</v>
      </c>
      <c r="J819" s="142">
        <f t="shared" si="63"/>
        <v>7</v>
      </c>
      <c r="K819" s="172">
        <f t="shared" si="64"/>
        <v>0</v>
      </c>
    </row>
    <row r="820" spans="1:11" hidden="1">
      <c r="A820" s="143">
        <v>2130110</v>
      </c>
      <c r="B820" s="144" t="s">
        <v>1199</v>
      </c>
      <c r="C820" s="138"/>
      <c r="D820" s="137">
        <f t="shared" si="61"/>
        <v>0</v>
      </c>
      <c r="E820" s="145">
        <v>0</v>
      </c>
      <c r="F820" s="137">
        <f t="shared" si="61"/>
        <v>0</v>
      </c>
      <c r="G820" s="136">
        <f t="shared" si="60"/>
        <v>0</v>
      </c>
      <c r="H820" s="133"/>
      <c r="I820" s="123" t="str">
        <f t="shared" si="62"/>
        <v>'2130110</v>
      </c>
      <c r="J820" s="142">
        <f t="shared" si="63"/>
        <v>7</v>
      </c>
      <c r="K820" s="172">
        <f t="shared" si="64"/>
        <v>0</v>
      </c>
    </row>
    <row r="821" spans="1:11" hidden="1">
      <c r="A821" s="143">
        <v>2130111</v>
      </c>
      <c r="B821" s="144" t="s">
        <v>1200</v>
      </c>
      <c r="C821" s="138"/>
      <c r="D821" s="137">
        <f t="shared" si="61"/>
        <v>0</v>
      </c>
      <c r="E821" s="145">
        <v>0</v>
      </c>
      <c r="F821" s="137">
        <f t="shared" si="61"/>
        <v>0</v>
      </c>
      <c r="G821" s="136">
        <f t="shared" si="60"/>
        <v>0</v>
      </c>
      <c r="H821" s="133"/>
      <c r="I821" s="123" t="str">
        <f t="shared" si="62"/>
        <v>'2130111</v>
      </c>
      <c r="J821" s="142">
        <f t="shared" si="63"/>
        <v>7</v>
      </c>
      <c r="K821" s="172">
        <f t="shared" si="64"/>
        <v>0</v>
      </c>
    </row>
    <row r="822" spans="1:11" hidden="1">
      <c r="A822" s="143">
        <v>2130112</v>
      </c>
      <c r="B822" s="144" t="s">
        <v>1201</v>
      </c>
      <c r="C822" s="138"/>
      <c r="D822" s="137">
        <f t="shared" si="61"/>
        <v>0</v>
      </c>
      <c r="E822" s="145">
        <v>0</v>
      </c>
      <c r="F822" s="137">
        <f t="shared" si="61"/>
        <v>0</v>
      </c>
      <c r="G822" s="136">
        <f t="shared" si="60"/>
        <v>0</v>
      </c>
      <c r="H822" s="133"/>
      <c r="I822" s="123" t="str">
        <f t="shared" si="62"/>
        <v>'2130112</v>
      </c>
      <c r="J822" s="142">
        <f t="shared" si="63"/>
        <v>7</v>
      </c>
      <c r="K822" s="172">
        <f t="shared" si="64"/>
        <v>0</v>
      </c>
    </row>
    <row r="823" spans="1:11" hidden="1">
      <c r="A823" s="143">
        <v>2130114</v>
      </c>
      <c r="B823" s="144" t="s">
        <v>1202</v>
      </c>
      <c r="C823" s="138"/>
      <c r="D823" s="137">
        <f t="shared" si="61"/>
        <v>0</v>
      </c>
      <c r="E823" s="145">
        <v>0</v>
      </c>
      <c r="F823" s="137">
        <f t="shared" si="61"/>
        <v>0</v>
      </c>
      <c r="G823" s="136">
        <f t="shared" si="60"/>
        <v>0</v>
      </c>
      <c r="H823" s="133"/>
      <c r="I823" s="123" t="str">
        <f t="shared" si="62"/>
        <v>'2130114</v>
      </c>
      <c r="J823" s="142">
        <f t="shared" si="63"/>
        <v>7</v>
      </c>
      <c r="K823" s="172">
        <f t="shared" si="64"/>
        <v>0</v>
      </c>
    </row>
    <row r="824" spans="1:11" hidden="1">
      <c r="A824" s="143">
        <v>2130119</v>
      </c>
      <c r="B824" s="144" t="s">
        <v>1203</v>
      </c>
      <c r="C824" s="138"/>
      <c r="D824" s="137">
        <f t="shared" si="61"/>
        <v>0</v>
      </c>
      <c r="E824" s="145">
        <v>0</v>
      </c>
      <c r="F824" s="137">
        <f t="shared" si="61"/>
        <v>0</v>
      </c>
      <c r="G824" s="136">
        <f t="shared" si="60"/>
        <v>0</v>
      </c>
      <c r="H824" s="133"/>
      <c r="I824" s="123" t="str">
        <f t="shared" si="62"/>
        <v>'2130119</v>
      </c>
      <c r="J824" s="142">
        <f t="shared" si="63"/>
        <v>7</v>
      </c>
      <c r="K824" s="172">
        <f t="shared" si="64"/>
        <v>0</v>
      </c>
    </row>
    <row r="825" spans="1:11" hidden="1">
      <c r="A825" s="143">
        <v>2130120</v>
      </c>
      <c r="B825" s="144" t="s">
        <v>1204</v>
      </c>
      <c r="C825" s="138"/>
      <c r="D825" s="137">
        <f t="shared" si="61"/>
        <v>0</v>
      </c>
      <c r="E825" s="145">
        <v>0</v>
      </c>
      <c r="F825" s="137">
        <f t="shared" si="61"/>
        <v>0</v>
      </c>
      <c r="G825" s="136">
        <f t="shared" si="60"/>
        <v>0</v>
      </c>
      <c r="H825" s="133"/>
      <c r="I825" s="123" t="str">
        <f t="shared" si="62"/>
        <v>'2130120</v>
      </c>
      <c r="J825" s="142">
        <f t="shared" si="63"/>
        <v>7</v>
      </c>
      <c r="K825" s="172">
        <f t="shared" si="64"/>
        <v>0</v>
      </c>
    </row>
    <row r="826" spans="1:11" hidden="1">
      <c r="A826" s="143">
        <v>2130121</v>
      </c>
      <c r="B826" s="144" t="s">
        <v>1205</v>
      </c>
      <c r="C826" s="138"/>
      <c r="D826" s="137">
        <f t="shared" si="61"/>
        <v>0</v>
      </c>
      <c r="E826" s="145">
        <v>0</v>
      </c>
      <c r="F826" s="137">
        <f t="shared" si="61"/>
        <v>0</v>
      </c>
      <c r="G826" s="136">
        <f t="shared" si="60"/>
        <v>0</v>
      </c>
      <c r="H826" s="133"/>
      <c r="I826" s="123" t="str">
        <f t="shared" si="62"/>
        <v>'2130121</v>
      </c>
      <c r="J826" s="142">
        <f t="shared" si="63"/>
        <v>7</v>
      </c>
      <c r="K826" s="172">
        <f t="shared" si="64"/>
        <v>0</v>
      </c>
    </row>
    <row r="827" spans="1:11" ht="14.45" customHeight="1">
      <c r="A827" s="143">
        <v>2130122</v>
      </c>
      <c r="B827" s="144" t="s">
        <v>1206</v>
      </c>
      <c r="C827" s="138">
        <v>64</v>
      </c>
      <c r="D827" s="137">
        <f t="shared" si="61"/>
        <v>64</v>
      </c>
      <c r="E827" s="145">
        <v>0</v>
      </c>
      <c r="F827" s="137">
        <f t="shared" si="61"/>
        <v>0</v>
      </c>
      <c r="G827" s="136">
        <f t="shared" si="60"/>
        <v>0</v>
      </c>
      <c r="H827" s="133"/>
      <c r="I827" s="123" t="str">
        <f t="shared" si="62"/>
        <v>'2130122</v>
      </c>
      <c r="J827" s="142">
        <f t="shared" si="63"/>
        <v>7</v>
      </c>
      <c r="K827" s="172">
        <f t="shared" si="64"/>
        <v>64</v>
      </c>
    </row>
    <row r="828" spans="1:11" ht="14.45" customHeight="1">
      <c r="A828" s="143">
        <v>2130124</v>
      </c>
      <c r="B828" s="144" t="s">
        <v>1207</v>
      </c>
      <c r="C828" s="138">
        <v>44</v>
      </c>
      <c r="D828" s="137">
        <f t="shared" si="61"/>
        <v>44</v>
      </c>
      <c r="E828" s="145">
        <v>0</v>
      </c>
      <c r="F828" s="137">
        <f t="shared" si="61"/>
        <v>0</v>
      </c>
      <c r="G828" s="136">
        <f t="shared" si="60"/>
        <v>0</v>
      </c>
      <c r="H828" s="133"/>
      <c r="I828" s="123" t="str">
        <f t="shared" si="62"/>
        <v>'2130124</v>
      </c>
      <c r="J828" s="142">
        <f t="shared" si="63"/>
        <v>7</v>
      </c>
      <c r="K828" s="172">
        <f t="shared" si="64"/>
        <v>44</v>
      </c>
    </row>
    <row r="829" spans="1:11" hidden="1">
      <c r="A829" s="143">
        <v>2130125</v>
      </c>
      <c r="B829" s="144" t="s">
        <v>1208</v>
      </c>
      <c r="C829" s="138"/>
      <c r="D829" s="137">
        <f t="shared" si="61"/>
        <v>0</v>
      </c>
      <c r="E829" s="145">
        <v>0</v>
      </c>
      <c r="F829" s="137">
        <f t="shared" si="61"/>
        <v>0</v>
      </c>
      <c r="G829" s="136">
        <f t="shared" si="60"/>
        <v>0</v>
      </c>
      <c r="H829" s="133"/>
      <c r="I829" s="123" t="str">
        <f t="shared" si="62"/>
        <v>'2130125</v>
      </c>
      <c r="J829" s="142">
        <f t="shared" si="63"/>
        <v>7</v>
      </c>
      <c r="K829" s="172">
        <f t="shared" si="64"/>
        <v>0</v>
      </c>
    </row>
    <row r="830" spans="1:11" ht="14.45" customHeight="1">
      <c r="A830" s="143">
        <v>2130126</v>
      </c>
      <c r="B830" s="144" t="s">
        <v>1209</v>
      </c>
      <c r="C830" s="138">
        <v>15</v>
      </c>
      <c r="D830" s="137">
        <f t="shared" si="61"/>
        <v>15</v>
      </c>
      <c r="E830" s="145">
        <v>0</v>
      </c>
      <c r="F830" s="137">
        <f t="shared" si="61"/>
        <v>0</v>
      </c>
      <c r="G830" s="136">
        <f t="shared" si="60"/>
        <v>0</v>
      </c>
      <c r="H830" s="133"/>
      <c r="I830" s="123" t="str">
        <f t="shared" si="62"/>
        <v>'2130126</v>
      </c>
      <c r="J830" s="142">
        <f t="shared" si="63"/>
        <v>7</v>
      </c>
      <c r="K830" s="172">
        <f t="shared" si="64"/>
        <v>15</v>
      </c>
    </row>
    <row r="831" spans="1:11" hidden="1">
      <c r="A831" s="143">
        <v>2130135</v>
      </c>
      <c r="B831" s="144" t="s">
        <v>1210</v>
      </c>
      <c r="C831" s="138"/>
      <c r="D831" s="137">
        <f t="shared" si="61"/>
        <v>0</v>
      </c>
      <c r="E831" s="145">
        <v>0</v>
      </c>
      <c r="F831" s="137">
        <f t="shared" si="61"/>
        <v>0</v>
      </c>
      <c r="G831" s="136">
        <f t="shared" si="60"/>
        <v>0</v>
      </c>
      <c r="H831" s="133"/>
      <c r="I831" s="123" t="str">
        <f t="shared" si="62"/>
        <v>'2130135</v>
      </c>
      <c r="J831" s="142">
        <f t="shared" si="63"/>
        <v>7</v>
      </c>
      <c r="K831" s="172">
        <f t="shared" si="64"/>
        <v>0</v>
      </c>
    </row>
    <row r="832" spans="1:11" ht="14.45" customHeight="1">
      <c r="A832" s="143">
        <v>2130142</v>
      </c>
      <c r="B832" s="144" t="s">
        <v>1211</v>
      </c>
      <c r="C832" s="138">
        <v>10</v>
      </c>
      <c r="D832" s="137">
        <f t="shared" si="61"/>
        <v>10</v>
      </c>
      <c r="E832" s="145">
        <v>0</v>
      </c>
      <c r="F832" s="137">
        <f t="shared" si="61"/>
        <v>0</v>
      </c>
      <c r="G832" s="136">
        <f t="shared" si="60"/>
        <v>0</v>
      </c>
      <c r="H832" s="133"/>
      <c r="I832" s="123" t="str">
        <f t="shared" si="62"/>
        <v>'2130142</v>
      </c>
      <c r="J832" s="142">
        <f t="shared" si="63"/>
        <v>7</v>
      </c>
      <c r="K832" s="172">
        <f t="shared" si="64"/>
        <v>10</v>
      </c>
    </row>
    <row r="833" spans="1:11" hidden="1">
      <c r="A833" s="143">
        <v>2130148</v>
      </c>
      <c r="B833" s="144" t="s">
        <v>1212</v>
      </c>
      <c r="C833" s="138"/>
      <c r="D833" s="137">
        <f t="shared" si="61"/>
        <v>0</v>
      </c>
      <c r="E833" s="145">
        <v>0</v>
      </c>
      <c r="F833" s="137">
        <f t="shared" si="61"/>
        <v>0</v>
      </c>
      <c r="G833" s="136">
        <f t="shared" si="60"/>
        <v>0</v>
      </c>
      <c r="H833" s="133"/>
      <c r="I833" s="123" t="str">
        <f t="shared" si="62"/>
        <v>'2130148</v>
      </c>
      <c r="J833" s="142">
        <f t="shared" si="63"/>
        <v>7</v>
      </c>
      <c r="K833" s="172">
        <f t="shared" si="64"/>
        <v>0</v>
      </c>
    </row>
    <row r="834" spans="1:11" hidden="1">
      <c r="A834" s="143">
        <v>2130152</v>
      </c>
      <c r="B834" s="144" t="s">
        <v>1213</v>
      </c>
      <c r="C834" s="138"/>
      <c r="D834" s="137">
        <f t="shared" si="61"/>
        <v>0</v>
      </c>
      <c r="E834" s="145">
        <v>0</v>
      </c>
      <c r="F834" s="137">
        <f t="shared" si="61"/>
        <v>0</v>
      </c>
      <c r="G834" s="136">
        <f t="shared" si="60"/>
        <v>0</v>
      </c>
      <c r="H834" s="133"/>
      <c r="I834" s="123" t="str">
        <f t="shared" si="62"/>
        <v>'2130152</v>
      </c>
      <c r="J834" s="142">
        <f t="shared" si="63"/>
        <v>7</v>
      </c>
      <c r="K834" s="172">
        <f t="shared" si="64"/>
        <v>0</v>
      </c>
    </row>
    <row r="835" spans="1:11" hidden="1">
      <c r="A835" s="143">
        <v>2130153</v>
      </c>
      <c r="B835" s="144" t="s">
        <v>1214</v>
      </c>
      <c r="C835" s="138"/>
      <c r="D835" s="137">
        <f t="shared" si="61"/>
        <v>0</v>
      </c>
      <c r="E835" s="145">
        <v>0</v>
      </c>
      <c r="F835" s="137">
        <f t="shared" si="61"/>
        <v>0</v>
      </c>
      <c r="G835" s="136">
        <f t="shared" si="60"/>
        <v>0</v>
      </c>
      <c r="H835" s="133"/>
      <c r="I835" s="123" t="str">
        <f t="shared" si="62"/>
        <v>'2130153</v>
      </c>
      <c r="J835" s="142">
        <f t="shared" si="63"/>
        <v>7</v>
      </c>
      <c r="K835" s="172">
        <f t="shared" si="64"/>
        <v>0</v>
      </c>
    </row>
    <row r="836" spans="1:11" ht="14.45" customHeight="1">
      <c r="A836" s="143">
        <v>2130199</v>
      </c>
      <c r="B836" s="144" t="s">
        <v>1215</v>
      </c>
      <c r="C836" s="138">
        <v>266</v>
      </c>
      <c r="D836" s="137">
        <f t="shared" si="61"/>
        <v>266</v>
      </c>
      <c r="E836" s="145">
        <v>258</v>
      </c>
      <c r="F836" s="137">
        <f t="shared" si="61"/>
        <v>258</v>
      </c>
      <c r="G836" s="136">
        <f t="shared" si="60"/>
        <v>0.96992481203007519</v>
      </c>
      <c r="H836" s="133"/>
      <c r="I836" s="123" t="str">
        <f t="shared" si="62"/>
        <v>'2130199</v>
      </c>
      <c r="J836" s="142">
        <f t="shared" si="63"/>
        <v>7</v>
      </c>
      <c r="K836" s="172">
        <f t="shared" si="64"/>
        <v>524</v>
      </c>
    </row>
    <row r="837" spans="1:11" ht="14.45" customHeight="1">
      <c r="A837" s="143">
        <v>21302</v>
      </c>
      <c r="B837" s="144" t="s">
        <v>1216</v>
      </c>
      <c r="C837" s="138">
        <v>25</v>
      </c>
      <c r="D837" s="137">
        <f t="shared" si="61"/>
        <v>25</v>
      </c>
      <c r="E837" s="145">
        <v>0</v>
      </c>
      <c r="F837" s="137">
        <f t="shared" si="61"/>
        <v>0</v>
      </c>
      <c r="G837" s="136">
        <f t="shared" si="60"/>
        <v>0</v>
      </c>
      <c r="H837" s="133"/>
      <c r="I837" s="123" t="str">
        <f t="shared" si="62"/>
        <v>'21302</v>
      </c>
      <c r="J837" s="142">
        <f t="shared" si="63"/>
        <v>5</v>
      </c>
      <c r="K837" s="172">
        <f t="shared" si="64"/>
        <v>25</v>
      </c>
    </row>
    <row r="838" spans="1:11" ht="14.45" customHeight="1">
      <c r="A838" s="143">
        <v>2130201</v>
      </c>
      <c r="B838" s="144" t="s">
        <v>1176</v>
      </c>
      <c r="C838" s="138">
        <v>25</v>
      </c>
      <c r="D838" s="137">
        <f t="shared" si="61"/>
        <v>25</v>
      </c>
      <c r="E838" s="145">
        <v>0</v>
      </c>
      <c r="F838" s="137">
        <f t="shared" si="61"/>
        <v>0</v>
      </c>
      <c r="G838" s="136">
        <f t="shared" ref="G838:G901" si="65">IF(ISERROR(F838/D838),,F838/D838)</f>
        <v>0</v>
      </c>
      <c r="H838" s="133"/>
      <c r="I838" s="123" t="str">
        <f t="shared" si="62"/>
        <v>'2130201</v>
      </c>
      <c r="J838" s="142">
        <f t="shared" si="63"/>
        <v>7</v>
      </c>
      <c r="K838" s="172">
        <f t="shared" si="64"/>
        <v>25</v>
      </c>
    </row>
    <row r="839" spans="1:11" hidden="1">
      <c r="A839" s="143">
        <v>2130202</v>
      </c>
      <c r="B839" s="144" t="s">
        <v>1177</v>
      </c>
      <c r="C839" s="138"/>
      <c r="D839" s="137">
        <f t="shared" ref="D839:F902" si="66">IF(COUNTIF($I:$I,$I839&amp;"*")=1,C839,IF($J839=3,SUMIFS(C:C,$I:$I,$I839&amp;"*",$J:$J,5),IF($J839=5,SUMIFS(C:C,$I:$I,$I839&amp;"*",$J:$J,7),C839)))</f>
        <v>0</v>
      </c>
      <c r="E839" s="145">
        <v>0</v>
      </c>
      <c r="F839" s="137">
        <f t="shared" si="66"/>
        <v>0</v>
      </c>
      <c r="G839" s="136">
        <f t="shared" si="65"/>
        <v>0</v>
      </c>
      <c r="H839" s="133"/>
      <c r="I839" s="123" t="str">
        <f t="shared" ref="I839:I902" si="67">IF(LEN(A839)=3,"'"&amp;A839,IF(LEN(A839)=5,"'"&amp;A839,"'"&amp;A839))</f>
        <v>'2130202</v>
      </c>
      <c r="J839" s="142">
        <f t="shared" ref="J839:J902" si="68">LEN(A839)</f>
        <v>7</v>
      </c>
      <c r="K839" s="172">
        <f t="shared" ref="K839:K902" si="69">D839+F839</f>
        <v>0</v>
      </c>
    </row>
    <row r="840" spans="1:11" hidden="1">
      <c r="A840" s="143">
        <v>2130203</v>
      </c>
      <c r="B840" s="144" t="s">
        <v>1178</v>
      </c>
      <c r="C840" s="138"/>
      <c r="D840" s="137">
        <f t="shared" si="66"/>
        <v>0</v>
      </c>
      <c r="E840" s="145">
        <v>0</v>
      </c>
      <c r="F840" s="137">
        <f t="shared" si="66"/>
        <v>0</v>
      </c>
      <c r="G840" s="136">
        <f t="shared" si="65"/>
        <v>0</v>
      </c>
      <c r="H840" s="133"/>
      <c r="I840" s="123" t="str">
        <f t="shared" si="67"/>
        <v>'2130203</v>
      </c>
      <c r="J840" s="142">
        <f t="shared" si="68"/>
        <v>7</v>
      </c>
      <c r="K840" s="172">
        <f t="shared" si="69"/>
        <v>0</v>
      </c>
    </row>
    <row r="841" spans="1:11" hidden="1">
      <c r="A841" s="143">
        <v>2130204</v>
      </c>
      <c r="B841" s="144" t="s">
        <v>1217</v>
      </c>
      <c r="C841" s="138"/>
      <c r="D841" s="137">
        <f t="shared" si="66"/>
        <v>0</v>
      </c>
      <c r="E841" s="145">
        <v>0</v>
      </c>
      <c r="F841" s="137">
        <f t="shared" si="66"/>
        <v>0</v>
      </c>
      <c r="G841" s="136">
        <f t="shared" si="65"/>
        <v>0</v>
      </c>
      <c r="H841" s="133"/>
      <c r="I841" s="123" t="str">
        <f t="shared" si="67"/>
        <v>'2130204</v>
      </c>
      <c r="J841" s="142">
        <f t="shared" si="68"/>
        <v>7</v>
      </c>
      <c r="K841" s="172">
        <f t="shared" si="69"/>
        <v>0</v>
      </c>
    </row>
    <row r="842" spans="1:11" hidden="1">
      <c r="A842" s="143">
        <v>2130205</v>
      </c>
      <c r="B842" s="144" t="s">
        <v>1218</v>
      </c>
      <c r="C842" s="138"/>
      <c r="D842" s="137">
        <f t="shared" si="66"/>
        <v>0</v>
      </c>
      <c r="E842" s="145">
        <v>0</v>
      </c>
      <c r="F842" s="137">
        <f t="shared" si="66"/>
        <v>0</v>
      </c>
      <c r="G842" s="136">
        <f t="shared" si="65"/>
        <v>0</v>
      </c>
      <c r="H842" s="133"/>
      <c r="I842" s="123" t="str">
        <f t="shared" si="67"/>
        <v>'2130205</v>
      </c>
      <c r="J842" s="142">
        <f t="shared" si="68"/>
        <v>7</v>
      </c>
      <c r="K842" s="172">
        <f t="shared" si="69"/>
        <v>0</v>
      </c>
    </row>
    <row r="843" spans="1:11" hidden="1">
      <c r="A843" s="143">
        <v>2130206</v>
      </c>
      <c r="B843" s="144" t="s">
        <v>1219</v>
      </c>
      <c r="C843" s="138"/>
      <c r="D843" s="137">
        <f t="shared" si="66"/>
        <v>0</v>
      </c>
      <c r="E843" s="145">
        <v>0</v>
      </c>
      <c r="F843" s="137">
        <f t="shared" si="66"/>
        <v>0</v>
      </c>
      <c r="G843" s="136">
        <f t="shared" si="65"/>
        <v>0</v>
      </c>
      <c r="H843" s="133"/>
      <c r="I843" s="123" t="str">
        <f t="shared" si="67"/>
        <v>'2130206</v>
      </c>
      <c r="J843" s="142">
        <f t="shared" si="68"/>
        <v>7</v>
      </c>
      <c r="K843" s="172">
        <f t="shared" si="69"/>
        <v>0</v>
      </c>
    </row>
    <row r="844" spans="1:11" hidden="1">
      <c r="A844" s="143">
        <v>2130207</v>
      </c>
      <c r="B844" s="144" t="s">
        <v>1220</v>
      </c>
      <c r="C844" s="138"/>
      <c r="D844" s="137">
        <f t="shared" si="66"/>
        <v>0</v>
      </c>
      <c r="E844" s="145">
        <v>0</v>
      </c>
      <c r="F844" s="137">
        <f t="shared" si="66"/>
        <v>0</v>
      </c>
      <c r="G844" s="136">
        <f t="shared" si="65"/>
        <v>0</v>
      </c>
      <c r="H844" s="133"/>
      <c r="I844" s="123" t="str">
        <f t="shared" si="67"/>
        <v>'2130207</v>
      </c>
      <c r="J844" s="142">
        <f t="shared" si="68"/>
        <v>7</v>
      </c>
      <c r="K844" s="172">
        <f t="shared" si="69"/>
        <v>0</v>
      </c>
    </row>
    <row r="845" spans="1:11" hidden="1">
      <c r="A845" s="143">
        <v>2130209</v>
      </c>
      <c r="B845" s="144" t="s">
        <v>1221</v>
      </c>
      <c r="C845" s="138"/>
      <c r="D845" s="137">
        <f t="shared" si="66"/>
        <v>0</v>
      </c>
      <c r="E845" s="145">
        <v>0</v>
      </c>
      <c r="F845" s="137">
        <f t="shared" si="66"/>
        <v>0</v>
      </c>
      <c r="G845" s="136">
        <f t="shared" si="65"/>
        <v>0</v>
      </c>
      <c r="H845" s="133"/>
      <c r="I845" s="123" t="str">
        <f t="shared" si="67"/>
        <v>'2130209</v>
      </c>
      <c r="J845" s="142">
        <f t="shared" si="68"/>
        <v>7</v>
      </c>
      <c r="K845" s="172">
        <f t="shared" si="69"/>
        <v>0</v>
      </c>
    </row>
    <row r="846" spans="1:11" hidden="1">
      <c r="A846" s="143">
        <v>2130210</v>
      </c>
      <c r="B846" s="144" t="s">
        <v>1222</v>
      </c>
      <c r="C846" s="138"/>
      <c r="D846" s="137">
        <f t="shared" si="66"/>
        <v>0</v>
      </c>
      <c r="E846" s="145">
        <v>0</v>
      </c>
      <c r="F846" s="137">
        <f t="shared" si="66"/>
        <v>0</v>
      </c>
      <c r="G846" s="136">
        <f t="shared" si="65"/>
        <v>0</v>
      </c>
      <c r="H846" s="133"/>
      <c r="I846" s="123" t="str">
        <f t="shared" si="67"/>
        <v>'2130210</v>
      </c>
      <c r="J846" s="142">
        <f t="shared" si="68"/>
        <v>7</v>
      </c>
      <c r="K846" s="172">
        <f t="shared" si="69"/>
        <v>0</v>
      </c>
    </row>
    <row r="847" spans="1:11" hidden="1">
      <c r="A847" s="143">
        <v>2130211</v>
      </c>
      <c r="B847" s="144" t="s">
        <v>1223</v>
      </c>
      <c r="C847" s="138"/>
      <c r="D847" s="137">
        <f t="shared" si="66"/>
        <v>0</v>
      </c>
      <c r="E847" s="145">
        <v>0</v>
      </c>
      <c r="F847" s="137">
        <f t="shared" si="66"/>
        <v>0</v>
      </c>
      <c r="G847" s="136">
        <f t="shared" si="65"/>
        <v>0</v>
      </c>
      <c r="H847" s="133"/>
      <c r="I847" s="123" t="str">
        <f t="shared" si="67"/>
        <v>'2130211</v>
      </c>
      <c r="J847" s="142">
        <f t="shared" si="68"/>
        <v>7</v>
      </c>
      <c r="K847" s="172">
        <f t="shared" si="69"/>
        <v>0</v>
      </c>
    </row>
    <row r="848" spans="1:11" hidden="1">
      <c r="A848" s="143">
        <v>2130212</v>
      </c>
      <c r="B848" s="144" t="s">
        <v>1224</v>
      </c>
      <c r="C848" s="138"/>
      <c r="D848" s="137">
        <f t="shared" si="66"/>
        <v>0</v>
      </c>
      <c r="E848" s="145">
        <v>0</v>
      </c>
      <c r="F848" s="137">
        <f t="shared" si="66"/>
        <v>0</v>
      </c>
      <c r="G848" s="136">
        <f t="shared" si="65"/>
        <v>0</v>
      </c>
      <c r="H848" s="133"/>
      <c r="I848" s="123" t="str">
        <f t="shared" si="67"/>
        <v>'2130212</v>
      </c>
      <c r="J848" s="142">
        <f t="shared" si="68"/>
        <v>7</v>
      </c>
      <c r="K848" s="172">
        <f t="shared" si="69"/>
        <v>0</v>
      </c>
    </row>
    <row r="849" spans="1:11" hidden="1">
      <c r="A849" s="143">
        <v>2130213</v>
      </c>
      <c r="B849" s="144" t="s">
        <v>1225</v>
      </c>
      <c r="C849" s="138"/>
      <c r="D849" s="137">
        <f t="shared" si="66"/>
        <v>0</v>
      </c>
      <c r="E849" s="145">
        <v>0</v>
      </c>
      <c r="F849" s="137">
        <f t="shared" si="66"/>
        <v>0</v>
      </c>
      <c r="G849" s="136">
        <f t="shared" si="65"/>
        <v>0</v>
      </c>
      <c r="H849" s="133"/>
      <c r="I849" s="123" t="str">
        <f t="shared" si="67"/>
        <v>'2130213</v>
      </c>
      <c r="J849" s="142">
        <f t="shared" si="68"/>
        <v>7</v>
      </c>
      <c r="K849" s="172">
        <f t="shared" si="69"/>
        <v>0</v>
      </c>
    </row>
    <row r="850" spans="1:11" hidden="1">
      <c r="A850" s="143">
        <v>2130217</v>
      </c>
      <c r="B850" s="144" t="s">
        <v>1226</v>
      </c>
      <c r="C850" s="138"/>
      <c r="D850" s="137">
        <f t="shared" si="66"/>
        <v>0</v>
      </c>
      <c r="E850" s="145">
        <v>0</v>
      </c>
      <c r="F850" s="137">
        <f t="shared" si="66"/>
        <v>0</v>
      </c>
      <c r="G850" s="136">
        <f t="shared" si="65"/>
        <v>0</v>
      </c>
      <c r="H850" s="133"/>
      <c r="I850" s="123" t="str">
        <f t="shared" si="67"/>
        <v>'2130217</v>
      </c>
      <c r="J850" s="142">
        <f t="shared" si="68"/>
        <v>7</v>
      </c>
      <c r="K850" s="172">
        <f t="shared" si="69"/>
        <v>0</v>
      </c>
    </row>
    <row r="851" spans="1:11" hidden="1">
      <c r="A851" s="143">
        <v>2130220</v>
      </c>
      <c r="B851" s="144" t="s">
        <v>1227</v>
      </c>
      <c r="C851" s="138"/>
      <c r="D851" s="137">
        <f t="shared" si="66"/>
        <v>0</v>
      </c>
      <c r="E851" s="145">
        <v>0</v>
      </c>
      <c r="F851" s="137">
        <f t="shared" si="66"/>
        <v>0</v>
      </c>
      <c r="G851" s="136">
        <f t="shared" si="65"/>
        <v>0</v>
      </c>
      <c r="H851" s="133"/>
      <c r="I851" s="123" t="str">
        <f t="shared" si="67"/>
        <v>'2130220</v>
      </c>
      <c r="J851" s="142">
        <f t="shared" si="68"/>
        <v>7</v>
      </c>
      <c r="K851" s="172">
        <f t="shared" si="69"/>
        <v>0</v>
      </c>
    </row>
    <row r="852" spans="1:11" hidden="1">
      <c r="A852" s="143">
        <v>2130221</v>
      </c>
      <c r="B852" s="144" t="s">
        <v>1228</v>
      </c>
      <c r="C852" s="138"/>
      <c r="D852" s="137">
        <f t="shared" si="66"/>
        <v>0</v>
      </c>
      <c r="E852" s="145">
        <v>0</v>
      </c>
      <c r="F852" s="137">
        <f t="shared" si="66"/>
        <v>0</v>
      </c>
      <c r="G852" s="136">
        <f t="shared" si="65"/>
        <v>0</v>
      </c>
      <c r="H852" s="133"/>
      <c r="I852" s="123" t="str">
        <f t="shared" si="67"/>
        <v>'2130221</v>
      </c>
      <c r="J852" s="142">
        <f t="shared" si="68"/>
        <v>7</v>
      </c>
      <c r="K852" s="172">
        <f t="shared" si="69"/>
        <v>0</v>
      </c>
    </row>
    <row r="853" spans="1:11" hidden="1">
      <c r="A853" s="143">
        <v>2130223</v>
      </c>
      <c r="B853" s="144" t="s">
        <v>1229</v>
      </c>
      <c r="C853" s="138"/>
      <c r="D853" s="137">
        <f t="shared" si="66"/>
        <v>0</v>
      </c>
      <c r="E853" s="145">
        <v>0</v>
      </c>
      <c r="F853" s="137">
        <f t="shared" si="66"/>
        <v>0</v>
      </c>
      <c r="G853" s="136">
        <f t="shared" si="65"/>
        <v>0</v>
      </c>
      <c r="H853" s="133"/>
      <c r="I853" s="123" t="str">
        <f t="shared" si="67"/>
        <v>'2130223</v>
      </c>
      <c r="J853" s="142">
        <f t="shared" si="68"/>
        <v>7</v>
      </c>
      <c r="K853" s="172">
        <f t="shared" si="69"/>
        <v>0</v>
      </c>
    </row>
    <row r="854" spans="1:11" hidden="1">
      <c r="A854" s="143">
        <v>2130226</v>
      </c>
      <c r="B854" s="144" t="s">
        <v>1230</v>
      </c>
      <c r="C854" s="138"/>
      <c r="D854" s="137">
        <f t="shared" si="66"/>
        <v>0</v>
      </c>
      <c r="E854" s="145">
        <v>0</v>
      </c>
      <c r="F854" s="137">
        <f t="shared" si="66"/>
        <v>0</v>
      </c>
      <c r="G854" s="136">
        <f t="shared" si="65"/>
        <v>0</v>
      </c>
      <c r="H854" s="133"/>
      <c r="I854" s="123" t="str">
        <f t="shared" si="67"/>
        <v>'2130226</v>
      </c>
      <c r="J854" s="142">
        <f t="shared" si="68"/>
        <v>7</v>
      </c>
      <c r="K854" s="172">
        <f t="shared" si="69"/>
        <v>0</v>
      </c>
    </row>
    <row r="855" spans="1:11" hidden="1">
      <c r="A855" s="143">
        <v>2130227</v>
      </c>
      <c r="B855" s="144" t="s">
        <v>1231</v>
      </c>
      <c r="C855" s="138"/>
      <c r="D855" s="137">
        <f t="shared" si="66"/>
        <v>0</v>
      </c>
      <c r="E855" s="145">
        <v>0</v>
      </c>
      <c r="F855" s="137">
        <f t="shared" si="66"/>
        <v>0</v>
      </c>
      <c r="G855" s="136">
        <f t="shared" si="65"/>
        <v>0</v>
      </c>
      <c r="H855" s="133"/>
      <c r="I855" s="123" t="str">
        <f t="shared" si="67"/>
        <v>'2130227</v>
      </c>
      <c r="J855" s="142">
        <f t="shared" si="68"/>
        <v>7</v>
      </c>
      <c r="K855" s="172">
        <f t="shared" si="69"/>
        <v>0</v>
      </c>
    </row>
    <row r="856" spans="1:11" hidden="1">
      <c r="A856" s="143">
        <v>2130232</v>
      </c>
      <c r="B856" s="144" t="s">
        <v>1232</v>
      </c>
      <c r="C856" s="138"/>
      <c r="D856" s="137">
        <f t="shared" si="66"/>
        <v>0</v>
      </c>
      <c r="E856" s="145">
        <v>0</v>
      </c>
      <c r="F856" s="137">
        <f t="shared" si="66"/>
        <v>0</v>
      </c>
      <c r="G856" s="136">
        <f t="shared" si="65"/>
        <v>0</v>
      </c>
      <c r="H856" s="133"/>
      <c r="I856" s="123" t="str">
        <f t="shared" si="67"/>
        <v>'2130232</v>
      </c>
      <c r="J856" s="142">
        <f t="shared" si="68"/>
        <v>7</v>
      </c>
      <c r="K856" s="172">
        <f t="shared" si="69"/>
        <v>0</v>
      </c>
    </row>
    <row r="857" spans="1:11" hidden="1">
      <c r="A857" s="143">
        <v>2130234</v>
      </c>
      <c r="B857" s="144" t="s">
        <v>1233</v>
      </c>
      <c r="C857" s="138"/>
      <c r="D857" s="137">
        <f t="shared" si="66"/>
        <v>0</v>
      </c>
      <c r="E857" s="145">
        <v>0</v>
      </c>
      <c r="F857" s="137">
        <f t="shared" si="66"/>
        <v>0</v>
      </c>
      <c r="G857" s="136">
        <f t="shared" si="65"/>
        <v>0</v>
      </c>
      <c r="H857" s="133"/>
      <c r="I857" s="123" t="str">
        <f t="shared" si="67"/>
        <v>'2130234</v>
      </c>
      <c r="J857" s="142">
        <f t="shared" si="68"/>
        <v>7</v>
      </c>
      <c r="K857" s="172">
        <f t="shared" si="69"/>
        <v>0</v>
      </c>
    </row>
    <row r="858" spans="1:11" hidden="1">
      <c r="A858" s="143">
        <v>2130235</v>
      </c>
      <c r="B858" s="144" t="s">
        <v>1234</v>
      </c>
      <c r="C858" s="138"/>
      <c r="D858" s="137">
        <f t="shared" si="66"/>
        <v>0</v>
      </c>
      <c r="E858" s="145">
        <v>0</v>
      </c>
      <c r="F858" s="137">
        <f t="shared" si="66"/>
        <v>0</v>
      </c>
      <c r="G858" s="136">
        <f t="shared" si="65"/>
        <v>0</v>
      </c>
      <c r="H858" s="133"/>
      <c r="I858" s="123" t="str">
        <f t="shared" si="67"/>
        <v>'2130235</v>
      </c>
      <c r="J858" s="142">
        <f t="shared" si="68"/>
        <v>7</v>
      </c>
      <c r="K858" s="172">
        <f t="shared" si="69"/>
        <v>0</v>
      </c>
    </row>
    <row r="859" spans="1:11" hidden="1">
      <c r="A859" s="143">
        <v>2130236</v>
      </c>
      <c r="B859" s="144" t="s">
        <v>1235</v>
      </c>
      <c r="C859" s="138"/>
      <c r="D859" s="137">
        <f t="shared" si="66"/>
        <v>0</v>
      </c>
      <c r="E859" s="145">
        <v>0</v>
      </c>
      <c r="F859" s="137">
        <f t="shared" si="66"/>
        <v>0</v>
      </c>
      <c r="G859" s="136">
        <f t="shared" si="65"/>
        <v>0</v>
      </c>
      <c r="H859" s="133"/>
      <c r="I859" s="123" t="str">
        <f t="shared" si="67"/>
        <v>'2130236</v>
      </c>
      <c r="J859" s="142">
        <f t="shared" si="68"/>
        <v>7</v>
      </c>
      <c r="K859" s="172">
        <f t="shared" si="69"/>
        <v>0</v>
      </c>
    </row>
    <row r="860" spans="1:11" hidden="1">
      <c r="A860" s="143">
        <v>2130237</v>
      </c>
      <c r="B860" s="144" t="s">
        <v>1201</v>
      </c>
      <c r="C860" s="138"/>
      <c r="D860" s="137">
        <f t="shared" si="66"/>
        <v>0</v>
      </c>
      <c r="E860" s="145">
        <v>0</v>
      </c>
      <c r="F860" s="137">
        <f t="shared" si="66"/>
        <v>0</v>
      </c>
      <c r="G860" s="136">
        <f t="shared" si="65"/>
        <v>0</v>
      </c>
      <c r="H860" s="133"/>
      <c r="I860" s="123" t="str">
        <f t="shared" si="67"/>
        <v>'2130237</v>
      </c>
      <c r="J860" s="142">
        <f t="shared" si="68"/>
        <v>7</v>
      </c>
      <c r="K860" s="172">
        <f t="shared" si="69"/>
        <v>0</v>
      </c>
    </row>
    <row r="861" spans="1:11" hidden="1">
      <c r="A861" s="143">
        <v>2130299</v>
      </c>
      <c r="B861" s="144" t="s">
        <v>1236</v>
      </c>
      <c r="C861" s="138"/>
      <c r="D861" s="137">
        <f t="shared" si="66"/>
        <v>0</v>
      </c>
      <c r="E861" s="145">
        <v>0</v>
      </c>
      <c r="F861" s="137">
        <f t="shared" si="66"/>
        <v>0</v>
      </c>
      <c r="G861" s="136">
        <f t="shared" si="65"/>
        <v>0</v>
      </c>
      <c r="H861" s="133"/>
      <c r="I861" s="123" t="str">
        <f t="shared" si="67"/>
        <v>'2130299</v>
      </c>
      <c r="J861" s="142">
        <f t="shared" si="68"/>
        <v>7</v>
      </c>
      <c r="K861" s="172">
        <f t="shared" si="69"/>
        <v>0</v>
      </c>
    </row>
    <row r="862" spans="1:11" ht="14.45" customHeight="1">
      <c r="A862" s="143">
        <v>21303</v>
      </c>
      <c r="B862" s="144" t="s">
        <v>1237</v>
      </c>
      <c r="C862" s="138">
        <v>1452</v>
      </c>
      <c r="D862" s="137">
        <f t="shared" si="66"/>
        <v>1452</v>
      </c>
      <c r="E862" s="145">
        <v>200</v>
      </c>
      <c r="F862" s="137">
        <f t="shared" si="66"/>
        <v>200</v>
      </c>
      <c r="G862" s="136">
        <f t="shared" si="65"/>
        <v>0.13774104683195593</v>
      </c>
      <c r="H862" s="133"/>
      <c r="I862" s="123" t="str">
        <f t="shared" si="67"/>
        <v>'21303</v>
      </c>
      <c r="J862" s="142">
        <f t="shared" si="68"/>
        <v>5</v>
      </c>
      <c r="K862" s="172">
        <f t="shared" si="69"/>
        <v>1652</v>
      </c>
    </row>
    <row r="863" spans="1:11" ht="14.45" customHeight="1">
      <c r="A863" s="143">
        <v>2130301</v>
      </c>
      <c r="B863" s="144" t="s">
        <v>1176</v>
      </c>
      <c r="C863" s="138">
        <v>21</v>
      </c>
      <c r="D863" s="137">
        <f t="shared" si="66"/>
        <v>21</v>
      </c>
      <c r="E863" s="145">
        <v>0</v>
      </c>
      <c r="F863" s="137">
        <f t="shared" si="66"/>
        <v>0</v>
      </c>
      <c r="G863" s="136">
        <f t="shared" si="65"/>
        <v>0</v>
      </c>
      <c r="H863" s="133"/>
      <c r="I863" s="123" t="str">
        <f t="shared" si="67"/>
        <v>'2130301</v>
      </c>
      <c r="J863" s="142">
        <f t="shared" si="68"/>
        <v>7</v>
      </c>
      <c r="K863" s="172">
        <f t="shared" si="69"/>
        <v>21</v>
      </c>
    </row>
    <row r="864" spans="1:11" hidden="1">
      <c r="A864" s="143">
        <v>2130302</v>
      </c>
      <c r="B864" s="144" t="s">
        <v>1177</v>
      </c>
      <c r="C864" s="138"/>
      <c r="D864" s="137">
        <f t="shared" si="66"/>
        <v>0</v>
      </c>
      <c r="E864" s="145">
        <v>0</v>
      </c>
      <c r="F864" s="137">
        <f t="shared" si="66"/>
        <v>0</v>
      </c>
      <c r="G864" s="136">
        <f t="shared" si="65"/>
        <v>0</v>
      </c>
      <c r="H864" s="133"/>
      <c r="I864" s="123" t="str">
        <f t="shared" si="67"/>
        <v>'2130302</v>
      </c>
      <c r="J864" s="142">
        <f t="shared" si="68"/>
        <v>7</v>
      </c>
      <c r="K864" s="172">
        <f t="shared" si="69"/>
        <v>0</v>
      </c>
    </row>
    <row r="865" spans="1:11" hidden="1">
      <c r="A865" s="143">
        <v>2130303</v>
      </c>
      <c r="B865" s="144" t="s">
        <v>1178</v>
      </c>
      <c r="C865" s="138"/>
      <c r="D865" s="137">
        <f t="shared" si="66"/>
        <v>0</v>
      </c>
      <c r="E865" s="145">
        <v>0</v>
      </c>
      <c r="F865" s="137">
        <f t="shared" si="66"/>
        <v>0</v>
      </c>
      <c r="G865" s="136">
        <f t="shared" si="65"/>
        <v>0</v>
      </c>
      <c r="H865" s="133"/>
      <c r="I865" s="123" t="str">
        <f t="shared" si="67"/>
        <v>'2130303</v>
      </c>
      <c r="J865" s="142">
        <f t="shared" si="68"/>
        <v>7</v>
      </c>
      <c r="K865" s="172">
        <f t="shared" si="69"/>
        <v>0</v>
      </c>
    </row>
    <row r="866" spans="1:11" hidden="1">
      <c r="A866" s="143">
        <v>2130304</v>
      </c>
      <c r="B866" s="144" t="s">
        <v>1238</v>
      </c>
      <c r="C866" s="138"/>
      <c r="D866" s="137">
        <f t="shared" si="66"/>
        <v>0</v>
      </c>
      <c r="E866" s="145">
        <v>0</v>
      </c>
      <c r="F866" s="137">
        <f t="shared" si="66"/>
        <v>0</v>
      </c>
      <c r="G866" s="136">
        <f t="shared" si="65"/>
        <v>0</v>
      </c>
      <c r="H866" s="133"/>
      <c r="I866" s="123" t="str">
        <f t="shared" si="67"/>
        <v>'2130304</v>
      </c>
      <c r="J866" s="142">
        <f t="shared" si="68"/>
        <v>7</v>
      </c>
      <c r="K866" s="172">
        <f t="shared" si="69"/>
        <v>0</v>
      </c>
    </row>
    <row r="867" spans="1:11" ht="14.45" customHeight="1">
      <c r="A867" s="143">
        <v>2130305</v>
      </c>
      <c r="B867" s="144" t="s">
        <v>1239</v>
      </c>
      <c r="C867" s="138">
        <v>1431</v>
      </c>
      <c r="D867" s="137">
        <f t="shared" si="66"/>
        <v>1431</v>
      </c>
      <c r="E867" s="145">
        <v>0</v>
      </c>
      <c r="F867" s="137">
        <f t="shared" si="66"/>
        <v>0</v>
      </c>
      <c r="G867" s="136">
        <f t="shared" si="65"/>
        <v>0</v>
      </c>
      <c r="H867" s="133"/>
      <c r="I867" s="123" t="str">
        <f t="shared" si="67"/>
        <v>'2130305</v>
      </c>
      <c r="J867" s="142">
        <f t="shared" si="68"/>
        <v>7</v>
      </c>
      <c r="K867" s="172">
        <f t="shared" si="69"/>
        <v>1431</v>
      </c>
    </row>
    <row r="868" spans="1:11" hidden="1">
      <c r="A868" s="143">
        <v>2130306</v>
      </c>
      <c r="B868" s="144" t="s">
        <v>1240</v>
      </c>
      <c r="C868" s="138"/>
      <c r="D868" s="137">
        <f t="shared" si="66"/>
        <v>0</v>
      </c>
      <c r="E868" s="145">
        <v>0</v>
      </c>
      <c r="F868" s="137">
        <f t="shared" si="66"/>
        <v>0</v>
      </c>
      <c r="G868" s="136">
        <f t="shared" si="65"/>
        <v>0</v>
      </c>
      <c r="H868" s="133"/>
      <c r="I868" s="123" t="str">
        <f t="shared" si="67"/>
        <v>'2130306</v>
      </c>
      <c r="J868" s="142">
        <f t="shared" si="68"/>
        <v>7</v>
      </c>
      <c r="K868" s="172">
        <f t="shared" si="69"/>
        <v>0</v>
      </c>
    </row>
    <row r="869" spans="1:11" hidden="1">
      <c r="A869" s="143">
        <v>2130307</v>
      </c>
      <c r="B869" s="144" t="s">
        <v>1241</v>
      </c>
      <c r="C869" s="138"/>
      <c r="D869" s="137">
        <f t="shared" si="66"/>
        <v>0</v>
      </c>
      <c r="E869" s="145">
        <v>0</v>
      </c>
      <c r="F869" s="137">
        <f t="shared" si="66"/>
        <v>0</v>
      </c>
      <c r="G869" s="136">
        <f t="shared" si="65"/>
        <v>0</v>
      </c>
      <c r="H869" s="133"/>
      <c r="I869" s="123" t="str">
        <f t="shared" si="67"/>
        <v>'2130307</v>
      </c>
      <c r="J869" s="142">
        <f t="shared" si="68"/>
        <v>7</v>
      </c>
      <c r="K869" s="172">
        <f t="shared" si="69"/>
        <v>0</v>
      </c>
    </row>
    <row r="870" spans="1:11" hidden="1">
      <c r="A870" s="143">
        <v>2130308</v>
      </c>
      <c r="B870" s="144" t="s">
        <v>1242</v>
      </c>
      <c r="C870" s="138"/>
      <c r="D870" s="137">
        <f t="shared" si="66"/>
        <v>0</v>
      </c>
      <c r="E870" s="145">
        <v>0</v>
      </c>
      <c r="F870" s="137">
        <f t="shared" si="66"/>
        <v>0</v>
      </c>
      <c r="G870" s="136">
        <f t="shared" si="65"/>
        <v>0</v>
      </c>
      <c r="H870" s="133"/>
      <c r="I870" s="123" t="str">
        <f t="shared" si="67"/>
        <v>'2130308</v>
      </c>
      <c r="J870" s="142">
        <f t="shared" si="68"/>
        <v>7</v>
      </c>
      <c r="K870" s="172">
        <f t="shared" si="69"/>
        <v>0</v>
      </c>
    </row>
    <row r="871" spans="1:11" hidden="1">
      <c r="A871" s="143">
        <v>2130309</v>
      </c>
      <c r="B871" s="144" t="s">
        <v>1243</v>
      </c>
      <c r="C871" s="138"/>
      <c r="D871" s="137">
        <f t="shared" si="66"/>
        <v>0</v>
      </c>
      <c r="E871" s="145">
        <v>0</v>
      </c>
      <c r="F871" s="137">
        <f t="shared" si="66"/>
        <v>0</v>
      </c>
      <c r="G871" s="136">
        <f t="shared" si="65"/>
        <v>0</v>
      </c>
      <c r="H871" s="133"/>
      <c r="I871" s="123" t="str">
        <f t="shared" si="67"/>
        <v>'2130309</v>
      </c>
      <c r="J871" s="142">
        <f t="shared" si="68"/>
        <v>7</v>
      </c>
      <c r="K871" s="172">
        <f t="shared" si="69"/>
        <v>0</v>
      </c>
    </row>
    <row r="872" spans="1:11" hidden="1">
      <c r="A872" s="143">
        <v>2130310</v>
      </c>
      <c r="B872" s="144" t="s">
        <v>1244</v>
      </c>
      <c r="C872" s="138"/>
      <c r="D872" s="137">
        <f t="shared" si="66"/>
        <v>0</v>
      </c>
      <c r="E872" s="145">
        <v>0</v>
      </c>
      <c r="F872" s="137">
        <f t="shared" si="66"/>
        <v>0</v>
      </c>
      <c r="G872" s="136">
        <f t="shared" si="65"/>
        <v>0</v>
      </c>
      <c r="H872" s="133"/>
      <c r="I872" s="123" t="str">
        <f t="shared" si="67"/>
        <v>'2130310</v>
      </c>
      <c r="J872" s="142">
        <f t="shared" si="68"/>
        <v>7</v>
      </c>
      <c r="K872" s="172">
        <f t="shared" si="69"/>
        <v>0</v>
      </c>
    </row>
    <row r="873" spans="1:11" hidden="1">
      <c r="A873" s="143">
        <v>2130311</v>
      </c>
      <c r="B873" s="144" t="s">
        <v>1245</v>
      </c>
      <c r="C873" s="138"/>
      <c r="D873" s="137">
        <f t="shared" si="66"/>
        <v>0</v>
      </c>
      <c r="E873" s="145">
        <v>0</v>
      </c>
      <c r="F873" s="137">
        <f t="shared" si="66"/>
        <v>0</v>
      </c>
      <c r="G873" s="136">
        <f t="shared" si="65"/>
        <v>0</v>
      </c>
      <c r="H873" s="133"/>
      <c r="I873" s="123" t="str">
        <f t="shared" si="67"/>
        <v>'2130311</v>
      </c>
      <c r="J873" s="142">
        <f t="shared" si="68"/>
        <v>7</v>
      </c>
      <c r="K873" s="172">
        <f t="shared" si="69"/>
        <v>0</v>
      </c>
    </row>
    <row r="874" spans="1:11" hidden="1">
      <c r="A874" s="143">
        <v>2130312</v>
      </c>
      <c r="B874" s="144" t="s">
        <v>1246</v>
      </c>
      <c r="C874" s="138"/>
      <c r="D874" s="137">
        <f t="shared" si="66"/>
        <v>0</v>
      </c>
      <c r="E874" s="145">
        <v>0</v>
      </c>
      <c r="F874" s="137">
        <f t="shared" si="66"/>
        <v>0</v>
      </c>
      <c r="G874" s="136">
        <f t="shared" si="65"/>
        <v>0</v>
      </c>
      <c r="H874" s="133"/>
      <c r="I874" s="123" t="str">
        <f t="shared" si="67"/>
        <v>'2130312</v>
      </c>
      <c r="J874" s="142">
        <f t="shared" si="68"/>
        <v>7</v>
      </c>
      <c r="K874" s="172">
        <f t="shared" si="69"/>
        <v>0</v>
      </c>
    </row>
    <row r="875" spans="1:11" hidden="1">
      <c r="A875" s="143">
        <v>2130313</v>
      </c>
      <c r="B875" s="144" t="s">
        <v>1247</v>
      </c>
      <c r="C875" s="138"/>
      <c r="D875" s="137">
        <f t="shared" si="66"/>
        <v>0</v>
      </c>
      <c r="E875" s="145">
        <v>0</v>
      </c>
      <c r="F875" s="137">
        <f t="shared" si="66"/>
        <v>0</v>
      </c>
      <c r="G875" s="136">
        <f t="shared" si="65"/>
        <v>0</v>
      </c>
      <c r="H875" s="133"/>
      <c r="I875" s="123" t="str">
        <f t="shared" si="67"/>
        <v>'2130313</v>
      </c>
      <c r="J875" s="142">
        <f t="shared" si="68"/>
        <v>7</v>
      </c>
      <c r="K875" s="172">
        <f t="shared" si="69"/>
        <v>0</v>
      </c>
    </row>
    <row r="876" spans="1:11" hidden="1">
      <c r="A876" s="143">
        <v>2130314</v>
      </c>
      <c r="B876" s="144" t="s">
        <v>1248</v>
      </c>
      <c r="C876" s="138"/>
      <c r="D876" s="137">
        <f t="shared" si="66"/>
        <v>0</v>
      </c>
      <c r="E876" s="145">
        <v>0</v>
      </c>
      <c r="F876" s="137">
        <f t="shared" si="66"/>
        <v>0</v>
      </c>
      <c r="G876" s="136">
        <f t="shared" si="65"/>
        <v>0</v>
      </c>
      <c r="H876" s="133"/>
      <c r="I876" s="123" t="str">
        <f t="shared" si="67"/>
        <v>'2130314</v>
      </c>
      <c r="J876" s="142">
        <f t="shared" si="68"/>
        <v>7</v>
      </c>
      <c r="K876" s="172">
        <f t="shared" si="69"/>
        <v>0</v>
      </c>
    </row>
    <row r="877" spans="1:11" hidden="1">
      <c r="A877" s="143">
        <v>2130315</v>
      </c>
      <c r="B877" s="144" t="s">
        <v>1249</v>
      </c>
      <c r="C877" s="138"/>
      <c r="D877" s="137">
        <f t="shared" si="66"/>
        <v>0</v>
      </c>
      <c r="E877" s="145">
        <v>0</v>
      </c>
      <c r="F877" s="137">
        <f t="shared" si="66"/>
        <v>0</v>
      </c>
      <c r="G877" s="136">
        <f t="shared" si="65"/>
        <v>0</v>
      </c>
      <c r="H877" s="133"/>
      <c r="I877" s="123" t="str">
        <f t="shared" si="67"/>
        <v>'2130315</v>
      </c>
      <c r="J877" s="142">
        <f t="shared" si="68"/>
        <v>7</v>
      </c>
      <c r="K877" s="172">
        <f t="shared" si="69"/>
        <v>0</v>
      </c>
    </row>
    <row r="878" spans="1:11" ht="14.45" customHeight="1">
      <c r="A878" s="143">
        <v>2130316</v>
      </c>
      <c r="B878" s="144" t="s">
        <v>1250</v>
      </c>
      <c r="C878" s="138"/>
      <c r="D878" s="137">
        <f t="shared" si="66"/>
        <v>0</v>
      </c>
      <c r="E878" s="145">
        <v>200</v>
      </c>
      <c r="F878" s="137">
        <f t="shared" si="66"/>
        <v>200</v>
      </c>
      <c r="G878" s="136">
        <f t="shared" si="65"/>
        <v>0</v>
      </c>
      <c r="H878" s="133"/>
      <c r="I878" s="123" t="str">
        <f t="shared" si="67"/>
        <v>'2130316</v>
      </c>
      <c r="J878" s="142">
        <f t="shared" si="68"/>
        <v>7</v>
      </c>
      <c r="K878" s="172">
        <f t="shared" si="69"/>
        <v>200</v>
      </c>
    </row>
    <row r="879" spans="1:11" hidden="1">
      <c r="A879" s="143">
        <v>2130317</v>
      </c>
      <c r="B879" s="144" t="s">
        <v>1251</v>
      </c>
      <c r="C879" s="138"/>
      <c r="D879" s="137">
        <f t="shared" si="66"/>
        <v>0</v>
      </c>
      <c r="E879" s="145">
        <v>0</v>
      </c>
      <c r="F879" s="137">
        <f t="shared" si="66"/>
        <v>0</v>
      </c>
      <c r="G879" s="136">
        <f t="shared" si="65"/>
        <v>0</v>
      </c>
      <c r="H879" s="133"/>
      <c r="I879" s="123" t="str">
        <f t="shared" si="67"/>
        <v>'2130317</v>
      </c>
      <c r="J879" s="142">
        <f t="shared" si="68"/>
        <v>7</v>
      </c>
      <c r="K879" s="172">
        <f t="shared" si="69"/>
        <v>0</v>
      </c>
    </row>
    <row r="880" spans="1:11" hidden="1">
      <c r="A880" s="143">
        <v>2130318</v>
      </c>
      <c r="B880" s="144" t="s">
        <v>1252</v>
      </c>
      <c r="C880" s="138"/>
      <c r="D880" s="137">
        <f t="shared" si="66"/>
        <v>0</v>
      </c>
      <c r="E880" s="145">
        <v>0</v>
      </c>
      <c r="F880" s="137">
        <f t="shared" si="66"/>
        <v>0</v>
      </c>
      <c r="G880" s="136">
        <f t="shared" si="65"/>
        <v>0</v>
      </c>
      <c r="H880" s="133"/>
      <c r="I880" s="123" t="str">
        <f t="shared" si="67"/>
        <v>'2130318</v>
      </c>
      <c r="J880" s="142">
        <f t="shared" si="68"/>
        <v>7</v>
      </c>
      <c r="K880" s="172">
        <f t="shared" si="69"/>
        <v>0</v>
      </c>
    </row>
    <row r="881" spans="1:11" hidden="1">
      <c r="A881" s="143">
        <v>2130319</v>
      </c>
      <c r="B881" s="144" t="s">
        <v>1253</v>
      </c>
      <c r="C881" s="138"/>
      <c r="D881" s="137">
        <f t="shared" si="66"/>
        <v>0</v>
      </c>
      <c r="E881" s="145">
        <v>0</v>
      </c>
      <c r="F881" s="137">
        <f t="shared" si="66"/>
        <v>0</v>
      </c>
      <c r="G881" s="136">
        <f t="shared" si="65"/>
        <v>0</v>
      </c>
      <c r="H881" s="133"/>
      <c r="I881" s="123" t="str">
        <f t="shared" si="67"/>
        <v>'2130319</v>
      </c>
      <c r="J881" s="142">
        <f t="shared" si="68"/>
        <v>7</v>
      </c>
      <c r="K881" s="172">
        <f t="shared" si="69"/>
        <v>0</v>
      </c>
    </row>
    <row r="882" spans="1:11" hidden="1">
      <c r="A882" s="143">
        <v>2130321</v>
      </c>
      <c r="B882" s="144" t="s">
        <v>1254</v>
      </c>
      <c r="C882" s="138"/>
      <c r="D882" s="137">
        <f t="shared" si="66"/>
        <v>0</v>
      </c>
      <c r="E882" s="145">
        <v>0</v>
      </c>
      <c r="F882" s="137">
        <f t="shared" si="66"/>
        <v>0</v>
      </c>
      <c r="G882" s="136">
        <f t="shared" si="65"/>
        <v>0</v>
      </c>
      <c r="H882" s="133"/>
      <c r="I882" s="123" t="str">
        <f t="shared" si="67"/>
        <v>'2130321</v>
      </c>
      <c r="J882" s="142">
        <f t="shared" si="68"/>
        <v>7</v>
      </c>
      <c r="K882" s="172">
        <f t="shared" si="69"/>
        <v>0</v>
      </c>
    </row>
    <row r="883" spans="1:11" hidden="1">
      <c r="A883" s="143">
        <v>2130322</v>
      </c>
      <c r="B883" s="144" t="s">
        <v>1255</v>
      </c>
      <c r="C883" s="138"/>
      <c r="D883" s="137">
        <f t="shared" si="66"/>
        <v>0</v>
      </c>
      <c r="E883" s="145">
        <v>0</v>
      </c>
      <c r="F883" s="137">
        <f t="shared" si="66"/>
        <v>0</v>
      </c>
      <c r="G883" s="136">
        <f t="shared" si="65"/>
        <v>0</v>
      </c>
      <c r="H883" s="133"/>
      <c r="I883" s="123" t="str">
        <f t="shared" si="67"/>
        <v>'2130322</v>
      </c>
      <c r="J883" s="142">
        <f t="shared" si="68"/>
        <v>7</v>
      </c>
      <c r="K883" s="172">
        <f t="shared" si="69"/>
        <v>0</v>
      </c>
    </row>
    <row r="884" spans="1:11" hidden="1">
      <c r="A884" s="143">
        <v>2130333</v>
      </c>
      <c r="B884" s="144" t="s">
        <v>1229</v>
      </c>
      <c r="C884" s="138"/>
      <c r="D884" s="137">
        <f t="shared" si="66"/>
        <v>0</v>
      </c>
      <c r="E884" s="145">
        <v>0</v>
      </c>
      <c r="F884" s="137">
        <f t="shared" si="66"/>
        <v>0</v>
      </c>
      <c r="G884" s="136">
        <f t="shared" si="65"/>
        <v>0</v>
      </c>
      <c r="H884" s="133"/>
      <c r="I884" s="123" t="str">
        <f t="shared" si="67"/>
        <v>'2130333</v>
      </c>
      <c r="J884" s="142">
        <f t="shared" si="68"/>
        <v>7</v>
      </c>
      <c r="K884" s="172">
        <f t="shared" si="69"/>
        <v>0</v>
      </c>
    </row>
    <row r="885" spans="1:11" hidden="1">
      <c r="A885" s="143">
        <v>2130334</v>
      </c>
      <c r="B885" s="144" t="s">
        <v>1256</v>
      </c>
      <c r="C885" s="138"/>
      <c r="D885" s="137">
        <f t="shared" si="66"/>
        <v>0</v>
      </c>
      <c r="E885" s="145">
        <v>0</v>
      </c>
      <c r="F885" s="137">
        <f t="shared" si="66"/>
        <v>0</v>
      </c>
      <c r="G885" s="136">
        <f t="shared" si="65"/>
        <v>0</v>
      </c>
      <c r="H885" s="133"/>
      <c r="I885" s="123" t="str">
        <f t="shared" si="67"/>
        <v>'2130334</v>
      </c>
      <c r="J885" s="142">
        <f t="shared" si="68"/>
        <v>7</v>
      </c>
      <c r="K885" s="172">
        <f t="shared" si="69"/>
        <v>0</v>
      </c>
    </row>
    <row r="886" spans="1:11" hidden="1">
      <c r="A886" s="143">
        <v>2130335</v>
      </c>
      <c r="B886" s="144" t="s">
        <v>1257</v>
      </c>
      <c r="C886" s="138"/>
      <c r="D886" s="137">
        <f t="shared" si="66"/>
        <v>0</v>
      </c>
      <c r="E886" s="145">
        <v>0</v>
      </c>
      <c r="F886" s="137">
        <f t="shared" si="66"/>
        <v>0</v>
      </c>
      <c r="G886" s="136">
        <f t="shared" si="65"/>
        <v>0</v>
      </c>
      <c r="H886" s="133"/>
      <c r="I886" s="123" t="str">
        <f t="shared" si="67"/>
        <v>'2130335</v>
      </c>
      <c r="J886" s="142">
        <f t="shared" si="68"/>
        <v>7</v>
      </c>
      <c r="K886" s="172">
        <f t="shared" si="69"/>
        <v>0</v>
      </c>
    </row>
    <row r="887" spans="1:11" hidden="1">
      <c r="A887" s="143">
        <v>2130336</v>
      </c>
      <c r="B887" s="144" t="s">
        <v>1258</v>
      </c>
      <c r="C887" s="138"/>
      <c r="D887" s="137">
        <f t="shared" si="66"/>
        <v>0</v>
      </c>
      <c r="E887" s="145">
        <v>0</v>
      </c>
      <c r="F887" s="137">
        <f t="shared" si="66"/>
        <v>0</v>
      </c>
      <c r="G887" s="136">
        <f t="shared" si="65"/>
        <v>0</v>
      </c>
      <c r="H887" s="133"/>
      <c r="I887" s="123" t="str">
        <f t="shared" si="67"/>
        <v>'2130336</v>
      </c>
      <c r="J887" s="142">
        <f t="shared" si="68"/>
        <v>7</v>
      </c>
      <c r="K887" s="172">
        <f t="shared" si="69"/>
        <v>0</v>
      </c>
    </row>
    <row r="888" spans="1:11" hidden="1">
      <c r="A888" s="143">
        <v>2130337</v>
      </c>
      <c r="B888" s="144" t="s">
        <v>1259</v>
      </c>
      <c r="C888" s="138"/>
      <c r="D888" s="137">
        <f t="shared" si="66"/>
        <v>0</v>
      </c>
      <c r="E888" s="145">
        <v>0</v>
      </c>
      <c r="F888" s="137">
        <f t="shared" si="66"/>
        <v>0</v>
      </c>
      <c r="G888" s="136">
        <f t="shared" si="65"/>
        <v>0</v>
      </c>
      <c r="H888" s="133"/>
      <c r="I888" s="123" t="str">
        <f t="shared" si="67"/>
        <v>'2130337</v>
      </c>
      <c r="J888" s="142">
        <f t="shared" si="68"/>
        <v>7</v>
      </c>
      <c r="K888" s="172">
        <f t="shared" si="69"/>
        <v>0</v>
      </c>
    </row>
    <row r="889" spans="1:11" ht="14.45" hidden="1" customHeight="1">
      <c r="A889" s="143">
        <v>2130399</v>
      </c>
      <c r="B889" s="144" t="s">
        <v>1260</v>
      </c>
      <c r="C889" s="138"/>
      <c r="D889" s="137">
        <f t="shared" si="66"/>
        <v>0</v>
      </c>
      <c r="E889" s="145">
        <v>0</v>
      </c>
      <c r="F889" s="137">
        <f t="shared" si="66"/>
        <v>0</v>
      </c>
      <c r="G889" s="136">
        <f t="shared" si="65"/>
        <v>0</v>
      </c>
      <c r="H889" s="133"/>
      <c r="I889" s="123" t="str">
        <f t="shared" si="67"/>
        <v>'2130399</v>
      </c>
      <c r="J889" s="142">
        <f t="shared" si="68"/>
        <v>7</v>
      </c>
      <c r="K889" s="172">
        <f t="shared" si="69"/>
        <v>0</v>
      </c>
    </row>
    <row r="890" spans="1:11" ht="14.45" customHeight="1">
      <c r="A890" s="143">
        <v>21305</v>
      </c>
      <c r="B890" s="144" t="s">
        <v>1261</v>
      </c>
      <c r="C890" s="138">
        <v>171</v>
      </c>
      <c r="D890" s="137">
        <f t="shared" si="66"/>
        <v>171</v>
      </c>
      <c r="E890" s="145">
        <v>196</v>
      </c>
      <c r="F890" s="137">
        <f t="shared" si="66"/>
        <v>196</v>
      </c>
      <c r="G890" s="136">
        <f t="shared" si="65"/>
        <v>1.1461988304093567</v>
      </c>
      <c r="H890" s="133"/>
      <c r="I890" s="123" t="str">
        <f t="shared" si="67"/>
        <v>'21305</v>
      </c>
      <c r="J890" s="142">
        <f t="shared" si="68"/>
        <v>5</v>
      </c>
      <c r="K890" s="172">
        <f t="shared" si="69"/>
        <v>367</v>
      </c>
    </row>
    <row r="891" spans="1:11" hidden="1">
      <c r="A891" s="143">
        <v>2130501</v>
      </c>
      <c r="B891" s="144" t="s">
        <v>1176</v>
      </c>
      <c r="C891" s="138"/>
      <c r="D891" s="137">
        <f t="shared" si="66"/>
        <v>0</v>
      </c>
      <c r="E891" s="145">
        <v>0</v>
      </c>
      <c r="F891" s="137">
        <f t="shared" si="66"/>
        <v>0</v>
      </c>
      <c r="G891" s="136">
        <f t="shared" si="65"/>
        <v>0</v>
      </c>
      <c r="H891" s="133"/>
      <c r="I891" s="123" t="str">
        <f t="shared" si="67"/>
        <v>'2130501</v>
      </c>
      <c r="J891" s="142">
        <f t="shared" si="68"/>
        <v>7</v>
      </c>
      <c r="K891" s="172">
        <f t="shared" si="69"/>
        <v>0</v>
      </c>
    </row>
    <row r="892" spans="1:11" hidden="1">
      <c r="A892" s="143">
        <v>2130502</v>
      </c>
      <c r="B892" s="144" t="s">
        <v>1177</v>
      </c>
      <c r="C892" s="138"/>
      <c r="D892" s="137">
        <f t="shared" si="66"/>
        <v>0</v>
      </c>
      <c r="E892" s="145">
        <v>0</v>
      </c>
      <c r="F892" s="137">
        <f t="shared" si="66"/>
        <v>0</v>
      </c>
      <c r="G892" s="136">
        <f t="shared" si="65"/>
        <v>0</v>
      </c>
      <c r="H892" s="133"/>
      <c r="I892" s="123" t="str">
        <f t="shared" si="67"/>
        <v>'2130502</v>
      </c>
      <c r="J892" s="142">
        <f t="shared" si="68"/>
        <v>7</v>
      </c>
      <c r="K892" s="172">
        <f t="shared" si="69"/>
        <v>0</v>
      </c>
    </row>
    <row r="893" spans="1:11" hidden="1">
      <c r="A893" s="143">
        <v>2130503</v>
      </c>
      <c r="B893" s="144" t="s">
        <v>1178</v>
      </c>
      <c r="C893" s="138"/>
      <c r="D893" s="137">
        <f t="shared" si="66"/>
        <v>0</v>
      </c>
      <c r="E893" s="145">
        <v>0</v>
      </c>
      <c r="F893" s="137">
        <f t="shared" si="66"/>
        <v>0</v>
      </c>
      <c r="G893" s="136">
        <f t="shared" si="65"/>
        <v>0</v>
      </c>
      <c r="H893" s="133"/>
      <c r="I893" s="123" t="str">
        <f t="shared" si="67"/>
        <v>'2130503</v>
      </c>
      <c r="J893" s="142">
        <f t="shared" si="68"/>
        <v>7</v>
      </c>
      <c r="K893" s="172">
        <f t="shared" si="69"/>
        <v>0</v>
      </c>
    </row>
    <row r="894" spans="1:11">
      <c r="A894" s="143">
        <v>2130504</v>
      </c>
      <c r="B894" s="144" t="s">
        <v>1262</v>
      </c>
      <c r="C894" s="138"/>
      <c r="D894" s="137">
        <f t="shared" si="66"/>
        <v>0</v>
      </c>
      <c r="E894" s="145">
        <v>196</v>
      </c>
      <c r="F894" s="137">
        <f t="shared" si="66"/>
        <v>196</v>
      </c>
      <c r="G894" s="136">
        <f t="shared" si="65"/>
        <v>0</v>
      </c>
      <c r="H894" s="133"/>
      <c r="I894" s="123" t="str">
        <f t="shared" si="67"/>
        <v>'2130504</v>
      </c>
      <c r="J894" s="142">
        <f t="shared" si="68"/>
        <v>7</v>
      </c>
      <c r="K894" s="172">
        <f t="shared" si="69"/>
        <v>196</v>
      </c>
    </row>
    <row r="895" spans="1:11" hidden="1">
      <c r="A895" s="143">
        <v>2130505</v>
      </c>
      <c r="B895" s="144" t="s">
        <v>1263</v>
      </c>
      <c r="C895" s="138"/>
      <c r="D895" s="137">
        <f t="shared" si="66"/>
        <v>0</v>
      </c>
      <c r="E895" s="145">
        <v>0</v>
      </c>
      <c r="F895" s="137">
        <f t="shared" si="66"/>
        <v>0</v>
      </c>
      <c r="G895" s="136">
        <f t="shared" si="65"/>
        <v>0</v>
      </c>
      <c r="H895" s="133"/>
      <c r="I895" s="123" t="str">
        <f t="shared" si="67"/>
        <v>'2130505</v>
      </c>
      <c r="J895" s="142">
        <f t="shared" si="68"/>
        <v>7</v>
      </c>
      <c r="K895" s="172">
        <f t="shared" si="69"/>
        <v>0</v>
      </c>
    </row>
    <row r="896" spans="1:11" hidden="1">
      <c r="A896" s="143">
        <v>2130506</v>
      </c>
      <c r="B896" s="144" t="s">
        <v>1264</v>
      </c>
      <c r="C896" s="138"/>
      <c r="D896" s="137">
        <f t="shared" si="66"/>
        <v>0</v>
      </c>
      <c r="E896" s="145">
        <v>0</v>
      </c>
      <c r="F896" s="137">
        <f t="shared" si="66"/>
        <v>0</v>
      </c>
      <c r="G896" s="136">
        <f t="shared" si="65"/>
        <v>0</v>
      </c>
      <c r="H896" s="133"/>
      <c r="I896" s="123" t="str">
        <f t="shared" si="67"/>
        <v>'2130506</v>
      </c>
      <c r="J896" s="142">
        <f t="shared" si="68"/>
        <v>7</v>
      </c>
      <c r="K896" s="172">
        <f t="shared" si="69"/>
        <v>0</v>
      </c>
    </row>
    <row r="897" spans="1:11" hidden="1">
      <c r="A897" s="143">
        <v>2130507</v>
      </c>
      <c r="B897" s="144" t="s">
        <v>1265</v>
      </c>
      <c r="C897" s="138"/>
      <c r="D897" s="137">
        <f t="shared" si="66"/>
        <v>0</v>
      </c>
      <c r="E897" s="145">
        <v>0</v>
      </c>
      <c r="F897" s="137">
        <f t="shared" si="66"/>
        <v>0</v>
      </c>
      <c r="G897" s="136">
        <f t="shared" si="65"/>
        <v>0</v>
      </c>
      <c r="H897" s="133"/>
      <c r="I897" s="123" t="str">
        <f t="shared" si="67"/>
        <v>'2130507</v>
      </c>
      <c r="J897" s="142">
        <f t="shared" si="68"/>
        <v>7</v>
      </c>
      <c r="K897" s="172">
        <f t="shared" si="69"/>
        <v>0</v>
      </c>
    </row>
    <row r="898" spans="1:11" hidden="1">
      <c r="A898" s="143">
        <v>2130508</v>
      </c>
      <c r="B898" s="144" t="s">
        <v>1266</v>
      </c>
      <c r="C898" s="138"/>
      <c r="D898" s="137">
        <f t="shared" si="66"/>
        <v>0</v>
      </c>
      <c r="E898" s="145">
        <v>0</v>
      </c>
      <c r="F898" s="137">
        <f t="shared" si="66"/>
        <v>0</v>
      </c>
      <c r="G898" s="136">
        <f t="shared" si="65"/>
        <v>0</v>
      </c>
      <c r="H898" s="133"/>
      <c r="I898" s="123" t="str">
        <f t="shared" si="67"/>
        <v>'2130508</v>
      </c>
      <c r="J898" s="142">
        <f t="shared" si="68"/>
        <v>7</v>
      </c>
      <c r="K898" s="172">
        <f t="shared" si="69"/>
        <v>0</v>
      </c>
    </row>
    <row r="899" spans="1:11" hidden="1">
      <c r="A899" s="143">
        <v>2130550</v>
      </c>
      <c r="B899" s="144" t="s">
        <v>1267</v>
      </c>
      <c r="C899" s="138"/>
      <c r="D899" s="137">
        <f t="shared" si="66"/>
        <v>0</v>
      </c>
      <c r="E899" s="145">
        <v>0</v>
      </c>
      <c r="F899" s="137">
        <f t="shared" si="66"/>
        <v>0</v>
      </c>
      <c r="G899" s="136">
        <f t="shared" si="65"/>
        <v>0</v>
      </c>
      <c r="H899" s="133"/>
      <c r="I899" s="123" t="str">
        <f t="shared" si="67"/>
        <v>'2130550</v>
      </c>
      <c r="J899" s="142">
        <f t="shared" si="68"/>
        <v>7</v>
      </c>
      <c r="K899" s="172">
        <f t="shared" si="69"/>
        <v>0</v>
      </c>
    </row>
    <row r="900" spans="1:11" ht="14.45" customHeight="1">
      <c r="A900" s="143">
        <v>2130599</v>
      </c>
      <c r="B900" s="144" t="s">
        <v>1268</v>
      </c>
      <c r="C900" s="138">
        <v>171</v>
      </c>
      <c r="D900" s="137">
        <f t="shared" si="66"/>
        <v>171</v>
      </c>
      <c r="E900" s="145">
        <v>0</v>
      </c>
      <c r="F900" s="137">
        <f t="shared" si="66"/>
        <v>0</v>
      </c>
      <c r="G900" s="136">
        <f t="shared" si="65"/>
        <v>0</v>
      </c>
      <c r="H900" s="133"/>
      <c r="I900" s="123" t="str">
        <f t="shared" si="67"/>
        <v>'2130599</v>
      </c>
      <c r="J900" s="142">
        <f t="shared" si="68"/>
        <v>7</v>
      </c>
      <c r="K900" s="172">
        <f t="shared" si="69"/>
        <v>171</v>
      </c>
    </row>
    <row r="901" spans="1:11" ht="14.45" customHeight="1">
      <c r="A901" s="143">
        <v>21307</v>
      </c>
      <c r="B901" s="144" t="s">
        <v>1269</v>
      </c>
      <c r="C901" s="138">
        <v>709</v>
      </c>
      <c r="D901" s="137">
        <f t="shared" si="66"/>
        <v>708</v>
      </c>
      <c r="E901" s="145">
        <v>250</v>
      </c>
      <c r="F901" s="137">
        <f t="shared" si="66"/>
        <v>250</v>
      </c>
      <c r="G901" s="136">
        <f t="shared" si="65"/>
        <v>0.35310734463276838</v>
      </c>
      <c r="H901" s="133"/>
      <c r="I901" s="123" t="str">
        <f t="shared" si="67"/>
        <v>'21307</v>
      </c>
      <c r="J901" s="142">
        <f t="shared" si="68"/>
        <v>5</v>
      </c>
      <c r="K901" s="172">
        <f t="shared" si="69"/>
        <v>958</v>
      </c>
    </row>
    <row r="902" spans="1:11" ht="14.45" customHeight="1">
      <c r="A902" s="143">
        <v>2130701</v>
      </c>
      <c r="B902" s="144" t="s">
        <v>1270</v>
      </c>
      <c r="C902" s="138">
        <v>194</v>
      </c>
      <c r="D902" s="137">
        <f t="shared" si="66"/>
        <v>194</v>
      </c>
      <c r="E902" s="145">
        <v>250</v>
      </c>
      <c r="F902" s="137">
        <f t="shared" si="66"/>
        <v>250</v>
      </c>
      <c r="G902" s="136">
        <f t="shared" ref="G902:G965" si="70">IF(ISERROR(F902/D902),,F902/D902)</f>
        <v>1.2886597938144331</v>
      </c>
      <c r="H902" s="133"/>
      <c r="I902" s="123" t="str">
        <f t="shared" si="67"/>
        <v>'2130701</v>
      </c>
      <c r="J902" s="142">
        <f t="shared" si="68"/>
        <v>7</v>
      </c>
      <c r="K902" s="172">
        <f t="shared" si="69"/>
        <v>444</v>
      </c>
    </row>
    <row r="903" spans="1:11" hidden="1">
      <c r="A903" s="143">
        <v>2130704</v>
      </c>
      <c r="B903" s="144" t="s">
        <v>1271</v>
      </c>
      <c r="C903" s="138"/>
      <c r="D903" s="137">
        <f t="shared" ref="D903:F966" si="71">IF(COUNTIF($I:$I,$I903&amp;"*")=1,C903,IF($J903=3,SUMIFS(C:C,$I:$I,$I903&amp;"*",$J:$J,5),IF($J903=5,SUMIFS(C:C,$I:$I,$I903&amp;"*",$J:$J,7),C903)))</f>
        <v>0</v>
      </c>
      <c r="E903" s="145">
        <v>0</v>
      </c>
      <c r="F903" s="137">
        <f t="shared" si="71"/>
        <v>0</v>
      </c>
      <c r="G903" s="136">
        <f t="shared" si="70"/>
        <v>0</v>
      </c>
      <c r="H903" s="133"/>
      <c r="I903" s="123" t="str">
        <f t="shared" ref="I903:I966" si="72">IF(LEN(A903)=3,"'"&amp;A903,IF(LEN(A903)=5,"'"&amp;A903,"'"&amp;A903))</f>
        <v>'2130704</v>
      </c>
      <c r="J903" s="142">
        <f t="shared" ref="J903:J966" si="73">LEN(A903)</f>
        <v>7</v>
      </c>
      <c r="K903" s="172">
        <f t="shared" ref="K903:K966" si="74">D903+F903</f>
        <v>0</v>
      </c>
    </row>
    <row r="904" spans="1:11" ht="14.45" customHeight="1">
      <c r="A904" s="143">
        <v>2130705</v>
      </c>
      <c r="B904" s="144" t="s">
        <v>1272</v>
      </c>
      <c r="C904" s="138">
        <v>514</v>
      </c>
      <c r="D904" s="137">
        <f t="shared" si="71"/>
        <v>514</v>
      </c>
      <c r="E904" s="145">
        <v>0</v>
      </c>
      <c r="F904" s="137">
        <f t="shared" si="71"/>
        <v>0</v>
      </c>
      <c r="G904" s="136">
        <f t="shared" si="70"/>
        <v>0</v>
      </c>
      <c r="H904" s="133"/>
      <c r="I904" s="123" t="str">
        <f t="shared" si="72"/>
        <v>'2130705</v>
      </c>
      <c r="J904" s="142">
        <f t="shared" si="73"/>
        <v>7</v>
      </c>
      <c r="K904" s="172">
        <f t="shared" si="74"/>
        <v>514</v>
      </c>
    </row>
    <row r="905" spans="1:11" hidden="1">
      <c r="A905" s="143">
        <v>2130706</v>
      </c>
      <c r="B905" s="144" t="s">
        <v>1273</v>
      </c>
      <c r="C905" s="138"/>
      <c r="D905" s="137">
        <f t="shared" si="71"/>
        <v>0</v>
      </c>
      <c r="E905" s="145">
        <v>0</v>
      </c>
      <c r="F905" s="137">
        <f t="shared" si="71"/>
        <v>0</v>
      </c>
      <c r="G905" s="136">
        <f t="shared" si="70"/>
        <v>0</v>
      </c>
      <c r="H905" s="133"/>
      <c r="I905" s="123" t="str">
        <f t="shared" si="72"/>
        <v>'2130706</v>
      </c>
      <c r="J905" s="142">
        <f t="shared" si="73"/>
        <v>7</v>
      </c>
      <c r="K905" s="172">
        <f t="shared" si="74"/>
        <v>0</v>
      </c>
    </row>
    <row r="906" spans="1:11" hidden="1">
      <c r="A906" s="143">
        <v>2130707</v>
      </c>
      <c r="B906" s="144" t="s">
        <v>1274</v>
      </c>
      <c r="C906" s="138"/>
      <c r="D906" s="137">
        <f t="shared" si="71"/>
        <v>0</v>
      </c>
      <c r="E906" s="145">
        <v>0</v>
      </c>
      <c r="F906" s="137">
        <f t="shared" si="71"/>
        <v>0</v>
      </c>
      <c r="G906" s="136">
        <f t="shared" si="70"/>
        <v>0</v>
      </c>
      <c r="H906" s="133"/>
      <c r="I906" s="123" t="str">
        <f t="shared" si="72"/>
        <v>'2130707</v>
      </c>
      <c r="J906" s="142">
        <f t="shared" si="73"/>
        <v>7</v>
      </c>
      <c r="K906" s="172">
        <f t="shared" si="74"/>
        <v>0</v>
      </c>
    </row>
    <row r="907" spans="1:11" hidden="1">
      <c r="A907" s="143">
        <v>2130799</v>
      </c>
      <c r="B907" s="144" t="s">
        <v>1275</v>
      </c>
      <c r="C907" s="138"/>
      <c r="D907" s="137">
        <f t="shared" si="71"/>
        <v>0</v>
      </c>
      <c r="E907" s="145">
        <v>0</v>
      </c>
      <c r="F907" s="137">
        <f t="shared" si="71"/>
        <v>0</v>
      </c>
      <c r="G907" s="136">
        <f t="shared" si="70"/>
        <v>0</v>
      </c>
      <c r="H907" s="133"/>
      <c r="I907" s="123" t="str">
        <f t="shared" si="72"/>
        <v>'2130799</v>
      </c>
      <c r="J907" s="142">
        <f t="shared" si="73"/>
        <v>7</v>
      </c>
      <c r="K907" s="172">
        <f t="shared" si="74"/>
        <v>0</v>
      </c>
    </row>
    <row r="908" spans="1:11" hidden="1">
      <c r="A908" s="143">
        <v>21308</v>
      </c>
      <c r="B908" s="144" t="s">
        <v>1276</v>
      </c>
      <c r="C908" s="138"/>
      <c r="D908" s="137">
        <f t="shared" si="71"/>
        <v>0</v>
      </c>
      <c r="E908" s="145">
        <v>0</v>
      </c>
      <c r="F908" s="137">
        <f t="shared" si="71"/>
        <v>0</v>
      </c>
      <c r="G908" s="136">
        <f t="shared" si="70"/>
        <v>0</v>
      </c>
      <c r="H908" s="133"/>
      <c r="I908" s="123" t="str">
        <f t="shared" si="72"/>
        <v>'21308</v>
      </c>
      <c r="J908" s="142">
        <f t="shared" si="73"/>
        <v>5</v>
      </c>
      <c r="K908" s="172">
        <f t="shared" si="74"/>
        <v>0</v>
      </c>
    </row>
    <row r="909" spans="1:11" hidden="1">
      <c r="A909" s="143">
        <v>2130801</v>
      </c>
      <c r="B909" s="144" t="s">
        <v>1277</v>
      </c>
      <c r="C909" s="138"/>
      <c r="D909" s="137">
        <f t="shared" si="71"/>
        <v>0</v>
      </c>
      <c r="E909" s="145">
        <v>0</v>
      </c>
      <c r="F909" s="137">
        <f t="shared" si="71"/>
        <v>0</v>
      </c>
      <c r="G909" s="136">
        <f t="shared" si="70"/>
        <v>0</v>
      </c>
      <c r="H909" s="133"/>
      <c r="I909" s="123" t="str">
        <f t="shared" si="72"/>
        <v>'2130801</v>
      </c>
      <c r="J909" s="142">
        <f t="shared" si="73"/>
        <v>7</v>
      </c>
      <c r="K909" s="172">
        <f t="shared" si="74"/>
        <v>0</v>
      </c>
    </row>
    <row r="910" spans="1:11" hidden="1">
      <c r="A910" s="143">
        <v>2130802</v>
      </c>
      <c r="B910" s="144" t="s">
        <v>1278</v>
      </c>
      <c r="C910" s="138"/>
      <c r="D910" s="137">
        <f t="shared" si="71"/>
        <v>0</v>
      </c>
      <c r="E910" s="145">
        <v>0</v>
      </c>
      <c r="F910" s="137">
        <f t="shared" si="71"/>
        <v>0</v>
      </c>
      <c r="G910" s="136">
        <f t="shared" si="70"/>
        <v>0</v>
      </c>
      <c r="H910" s="133"/>
      <c r="I910" s="123" t="str">
        <f t="shared" si="72"/>
        <v>'2130802</v>
      </c>
      <c r="J910" s="142">
        <f t="shared" si="73"/>
        <v>7</v>
      </c>
      <c r="K910" s="172">
        <f t="shared" si="74"/>
        <v>0</v>
      </c>
    </row>
    <row r="911" spans="1:11" hidden="1">
      <c r="A911" s="143">
        <v>2130803</v>
      </c>
      <c r="B911" s="144" t="s">
        <v>1279</v>
      </c>
      <c r="C911" s="138"/>
      <c r="D911" s="137">
        <f t="shared" si="71"/>
        <v>0</v>
      </c>
      <c r="E911" s="145">
        <v>0</v>
      </c>
      <c r="F911" s="137">
        <f t="shared" si="71"/>
        <v>0</v>
      </c>
      <c r="G911" s="136">
        <f t="shared" si="70"/>
        <v>0</v>
      </c>
      <c r="H911" s="133"/>
      <c r="I911" s="123" t="str">
        <f t="shared" si="72"/>
        <v>'2130803</v>
      </c>
      <c r="J911" s="142">
        <f t="shared" si="73"/>
        <v>7</v>
      </c>
      <c r="K911" s="172">
        <f t="shared" si="74"/>
        <v>0</v>
      </c>
    </row>
    <row r="912" spans="1:11" hidden="1">
      <c r="A912" s="143">
        <v>2130804</v>
      </c>
      <c r="B912" s="144" t="s">
        <v>1280</v>
      </c>
      <c r="C912" s="138"/>
      <c r="D912" s="137">
        <f t="shared" si="71"/>
        <v>0</v>
      </c>
      <c r="E912" s="145">
        <v>0</v>
      </c>
      <c r="F912" s="137">
        <f t="shared" si="71"/>
        <v>0</v>
      </c>
      <c r="G912" s="136">
        <f t="shared" si="70"/>
        <v>0</v>
      </c>
      <c r="H912" s="133"/>
      <c r="I912" s="123" t="str">
        <f t="shared" si="72"/>
        <v>'2130804</v>
      </c>
      <c r="J912" s="142">
        <f t="shared" si="73"/>
        <v>7</v>
      </c>
      <c r="K912" s="172">
        <f t="shared" si="74"/>
        <v>0</v>
      </c>
    </row>
    <row r="913" spans="1:11" hidden="1">
      <c r="A913" s="143">
        <v>2130805</v>
      </c>
      <c r="B913" s="144" t="s">
        <v>1281</v>
      </c>
      <c r="C913" s="138"/>
      <c r="D913" s="137">
        <f t="shared" si="71"/>
        <v>0</v>
      </c>
      <c r="E913" s="145">
        <v>0</v>
      </c>
      <c r="F913" s="137">
        <f t="shared" si="71"/>
        <v>0</v>
      </c>
      <c r="G913" s="136">
        <f t="shared" si="70"/>
        <v>0</v>
      </c>
      <c r="H913" s="133"/>
      <c r="I913" s="123" t="str">
        <f t="shared" si="72"/>
        <v>'2130805</v>
      </c>
      <c r="J913" s="142">
        <f t="shared" si="73"/>
        <v>7</v>
      </c>
      <c r="K913" s="172">
        <f t="shared" si="74"/>
        <v>0</v>
      </c>
    </row>
    <row r="914" spans="1:11" hidden="1">
      <c r="A914" s="143">
        <v>2130899</v>
      </c>
      <c r="B914" s="144" t="s">
        <v>1282</v>
      </c>
      <c r="C914" s="138"/>
      <c r="D914" s="137">
        <f t="shared" si="71"/>
        <v>0</v>
      </c>
      <c r="E914" s="145">
        <v>0</v>
      </c>
      <c r="F914" s="137">
        <f t="shared" si="71"/>
        <v>0</v>
      </c>
      <c r="G914" s="136">
        <f t="shared" si="70"/>
        <v>0</v>
      </c>
      <c r="H914" s="133"/>
      <c r="I914" s="123" t="str">
        <f t="shared" si="72"/>
        <v>'2130899</v>
      </c>
      <c r="J914" s="142">
        <f t="shared" si="73"/>
        <v>7</v>
      </c>
      <c r="K914" s="172">
        <f t="shared" si="74"/>
        <v>0</v>
      </c>
    </row>
    <row r="915" spans="1:11" hidden="1">
      <c r="A915" s="143">
        <v>21309</v>
      </c>
      <c r="B915" s="144" t="s">
        <v>1283</v>
      </c>
      <c r="C915" s="138"/>
      <c r="D915" s="137">
        <f t="shared" si="71"/>
        <v>0</v>
      </c>
      <c r="E915" s="145">
        <v>0</v>
      </c>
      <c r="F915" s="137">
        <f t="shared" si="71"/>
        <v>0</v>
      </c>
      <c r="G915" s="136">
        <f t="shared" si="70"/>
        <v>0</v>
      </c>
      <c r="H915" s="133"/>
      <c r="I915" s="123" t="str">
        <f t="shared" si="72"/>
        <v>'21309</v>
      </c>
      <c r="J915" s="142">
        <f t="shared" si="73"/>
        <v>5</v>
      </c>
      <c r="K915" s="172">
        <f t="shared" si="74"/>
        <v>0</v>
      </c>
    </row>
    <row r="916" spans="1:11" hidden="1">
      <c r="A916" s="143">
        <v>2130901</v>
      </c>
      <c r="B916" s="144" t="s">
        <v>1284</v>
      </c>
      <c r="C916" s="138"/>
      <c r="D916" s="137">
        <f t="shared" si="71"/>
        <v>0</v>
      </c>
      <c r="E916" s="145">
        <v>0</v>
      </c>
      <c r="F916" s="137">
        <f t="shared" si="71"/>
        <v>0</v>
      </c>
      <c r="G916" s="136">
        <f t="shared" si="70"/>
        <v>0</v>
      </c>
      <c r="H916" s="133"/>
      <c r="I916" s="123" t="str">
        <f t="shared" si="72"/>
        <v>'2130901</v>
      </c>
      <c r="J916" s="142">
        <f t="shared" si="73"/>
        <v>7</v>
      </c>
      <c r="K916" s="172">
        <f t="shared" si="74"/>
        <v>0</v>
      </c>
    </row>
    <row r="917" spans="1:11" hidden="1">
      <c r="A917" s="143">
        <v>2130999</v>
      </c>
      <c r="B917" s="144" t="s">
        <v>1285</v>
      </c>
      <c r="C917" s="138"/>
      <c r="D917" s="137">
        <f t="shared" si="71"/>
        <v>0</v>
      </c>
      <c r="E917" s="145">
        <v>0</v>
      </c>
      <c r="F917" s="137">
        <f t="shared" si="71"/>
        <v>0</v>
      </c>
      <c r="G917" s="136">
        <f t="shared" si="70"/>
        <v>0</v>
      </c>
      <c r="H917" s="133"/>
      <c r="I917" s="123" t="str">
        <f t="shared" si="72"/>
        <v>'2130999</v>
      </c>
      <c r="J917" s="142">
        <f t="shared" si="73"/>
        <v>7</v>
      </c>
      <c r="K917" s="172">
        <f t="shared" si="74"/>
        <v>0</v>
      </c>
    </row>
    <row r="918" spans="1:11" hidden="1">
      <c r="A918" s="143">
        <v>21399</v>
      </c>
      <c r="B918" s="144" t="s">
        <v>1286</v>
      </c>
      <c r="C918" s="138"/>
      <c r="D918" s="137">
        <f t="shared" si="71"/>
        <v>0</v>
      </c>
      <c r="E918" s="145">
        <v>0</v>
      </c>
      <c r="F918" s="137">
        <f t="shared" si="71"/>
        <v>0</v>
      </c>
      <c r="G918" s="136">
        <f t="shared" si="70"/>
        <v>0</v>
      </c>
      <c r="H918" s="133"/>
      <c r="I918" s="123" t="str">
        <f t="shared" si="72"/>
        <v>'21399</v>
      </c>
      <c r="J918" s="142">
        <f t="shared" si="73"/>
        <v>5</v>
      </c>
      <c r="K918" s="172">
        <f t="shared" si="74"/>
        <v>0</v>
      </c>
    </row>
    <row r="919" spans="1:11" hidden="1">
      <c r="A919" s="143">
        <v>2139901</v>
      </c>
      <c r="B919" s="144" t="s">
        <v>1287</v>
      </c>
      <c r="C919" s="138"/>
      <c r="D919" s="137">
        <f t="shared" si="71"/>
        <v>0</v>
      </c>
      <c r="E919" s="145">
        <v>0</v>
      </c>
      <c r="F919" s="137">
        <f t="shared" si="71"/>
        <v>0</v>
      </c>
      <c r="G919" s="136">
        <f t="shared" si="70"/>
        <v>0</v>
      </c>
      <c r="H919" s="133"/>
      <c r="I919" s="123" t="str">
        <f t="shared" si="72"/>
        <v>'2139901</v>
      </c>
      <c r="J919" s="142">
        <f t="shared" si="73"/>
        <v>7</v>
      </c>
      <c r="K919" s="172">
        <f t="shared" si="74"/>
        <v>0</v>
      </c>
    </row>
    <row r="920" spans="1:11" hidden="1">
      <c r="A920" s="143">
        <v>2139999</v>
      </c>
      <c r="B920" s="144" t="s">
        <v>1288</v>
      </c>
      <c r="C920" s="138"/>
      <c r="D920" s="137">
        <f t="shared" si="71"/>
        <v>0</v>
      </c>
      <c r="E920" s="145">
        <v>0</v>
      </c>
      <c r="F920" s="137">
        <f t="shared" si="71"/>
        <v>0</v>
      </c>
      <c r="G920" s="136">
        <f t="shared" si="70"/>
        <v>0</v>
      </c>
      <c r="H920" s="133"/>
      <c r="I920" s="123" t="str">
        <f t="shared" si="72"/>
        <v>'2139999</v>
      </c>
      <c r="J920" s="142">
        <f t="shared" si="73"/>
        <v>7</v>
      </c>
      <c r="K920" s="172">
        <f t="shared" si="74"/>
        <v>0</v>
      </c>
    </row>
    <row r="921" spans="1:11" ht="14.45" customHeight="1">
      <c r="A921" s="143">
        <v>214</v>
      </c>
      <c r="B921" s="144" t="s">
        <v>1289</v>
      </c>
      <c r="C921" s="138">
        <v>48</v>
      </c>
      <c r="D921" s="137">
        <f t="shared" si="71"/>
        <v>48</v>
      </c>
      <c r="E921" s="145">
        <v>40</v>
      </c>
      <c r="F921" s="137">
        <f t="shared" si="71"/>
        <v>40</v>
      </c>
      <c r="G921" s="136">
        <f t="shared" si="70"/>
        <v>0.83333333333333337</v>
      </c>
      <c r="H921" s="133"/>
      <c r="I921" s="123" t="str">
        <f t="shared" si="72"/>
        <v>'214</v>
      </c>
      <c r="J921" s="142">
        <f t="shared" si="73"/>
        <v>3</v>
      </c>
      <c r="K921" s="172">
        <f t="shared" si="74"/>
        <v>88</v>
      </c>
    </row>
    <row r="922" spans="1:11" ht="14.45" customHeight="1">
      <c r="A922" s="143">
        <v>21401</v>
      </c>
      <c r="B922" s="144" t="s">
        <v>1290</v>
      </c>
      <c r="C922" s="138">
        <v>8</v>
      </c>
      <c r="D922" s="137">
        <f t="shared" si="71"/>
        <v>8</v>
      </c>
      <c r="E922" s="145">
        <v>0</v>
      </c>
      <c r="F922" s="137">
        <f t="shared" si="71"/>
        <v>0</v>
      </c>
      <c r="G922" s="136">
        <f t="shared" si="70"/>
        <v>0</v>
      </c>
      <c r="H922" s="133"/>
      <c r="I922" s="123" t="str">
        <f t="shared" si="72"/>
        <v>'21401</v>
      </c>
      <c r="J922" s="142">
        <f t="shared" si="73"/>
        <v>5</v>
      </c>
      <c r="K922" s="172">
        <f t="shared" si="74"/>
        <v>8</v>
      </c>
    </row>
    <row r="923" spans="1:11" hidden="1">
      <c r="A923" s="143">
        <v>2140101</v>
      </c>
      <c r="B923" s="144" t="s">
        <v>1176</v>
      </c>
      <c r="C923" s="138"/>
      <c r="D923" s="137">
        <f t="shared" si="71"/>
        <v>0</v>
      </c>
      <c r="E923" s="145">
        <v>0</v>
      </c>
      <c r="F923" s="137">
        <f t="shared" si="71"/>
        <v>0</v>
      </c>
      <c r="G923" s="136">
        <f t="shared" si="70"/>
        <v>0</v>
      </c>
      <c r="H923" s="133"/>
      <c r="I923" s="123" t="str">
        <f t="shared" si="72"/>
        <v>'2140101</v>
      </c>
      <c r="J923" s="142">
        <f t="shared" si="73"/>
        <v>7</v>
      </c>
      <c r="K923" s="172">
        <f t="shared" si="74"/>
        <v>0</v>
      </c>
    </row>
    <row r="924" spans="1:11" hidden="1">
      <c r="A924" s="143">
        <v>2140102</v>
      </c>
      <c r="B924" s="144" t="s">
        <v>1177</v>
      </c>
      <c r="C924" s="138"/>
      <c r="D924" s="137">
        <f t="shared" si="71"/>
        <v>0</v>
      </c>
      <c r="E924" s="145">
        <v>0</v>
      </c>
      <c r="F924" s="137">
        <f t="shared" si="71"/>
        <v>0</v>
      </c>
      <c r="G924" s="136">
        <f t="shared" si="70"/>
        <v>0</v>
      </c>
      <c r="H924" s="133"/>
      <c r="I924" s="123" t="str">
        <f t="shared" si="72"/>
        <v>'2140102</v>
      </c>
      <c r="J924" s="142">
        <f t="shared" si="73"/>
        <v>7</v>
      </c>
      <c r="K924" s="172">
        <f t="shared" si="74"/>
        <v>0</v>
      </c>
    </row>
    <row r="925" spans="1:11" hidden="1">
      <c r="A925" s="143">
        <v>2140103</v>
      </c>
      <c r="B925" s="144" t="s">
        <v>1178</v>
      </c>
      <c r="C925" s="138"/>
      <c r="D925" s="137">
        <f t="shared" si="71"/>
        <v>0</v>
      </c>
      <c r="E925" s="145">
        <v>0</v>
      </c>
      <c r="F925" s="137">
        <f t="shared" si="71"/>
        <v>0</v>
      </c>
      <c r="G925" s="136">
        <f t="shared" si="70"/>
        <v>0</v>
      </c>
      <c r="H925" s="133"/>
      <c r="I925" s="123" t="str">
        <f t="shared" si="72"/>
        <v>'2140103</v>
      </c>
      <c r="J925" s="142">
        <f t="shared" si="73"/>
        <v>7</v>
      </c>
      <c r="K925" s="172">
        <f t="shared" si="74"/>
        <v>0</v>
      </c>
    </row>
    <row r="926" spans="1:11" ht="14.45" hidden="1" customHeight="1">
      <c r="A926" s="143">
        <v>2140104</v>
      </c>
      <c r="B926" s="144" t="s">
        <v>1291</v>
      </c>
      <c r="C926" s="138"/>
      <c r="D926" s="137">
        <f t="shared" si="71"/>
        <v>0</v>
      </c>
      <c r="E926" s="145">
        <v>0</v>
      </c>
      <c r="F926" s="137">
        <f t="shared" si="71"/>
        <v>0</v>
      </c>
      <c r="G926" s="136">
        <f t="shared" si="70"/>
        <v>0</v>
      </c>
      <c r="H926" s="133"/>
      <c r="I926" s="123" t="str">
        <f t="shared" si="72"/>
        <v>'2140104</v>
      </c>
      <c r="J926" s="142">
        <f t="shared" si="73"/>
        <v>7</v>
      </c>
      <c r="K926" s="172">
        <f t="shared" si="74"/>
        <v>0</v>
      </c>
    </row>
    <row r="927" spans="1:11" ht="14.45" customHeight="1">
      <c r="A927" s="143">
        <v>2140106</v>
      </c>
      <c r="B927" s="144" t="s">
        <v>1292</v>
      </c>
      <c r="C927" s="138">
        <v>8</v>
      </c>
      <c r="D927" s="137">
        <f t="shared" si="71"/>
        <v>8</v>
      </c>
      <c r="E927" s="145">
        <v>0</v>
      </c>
      <c r="F927" s="137">
        <f t="shared" si="71"/>
        <v>0</v>
      </c>
      <c r="G927" s="136">
        <f t="shared" si="70"/>
        <v>0</v>
      </c>
      <c r="H927" s="133"/>
      <c r="I927" s="123" t="str">
        <f t="shared" si="72"/>
        <v>'2140106</v>
      </c>
      <c r="J927" s="142">
        <f t="shared" si="73"/>
        <v>7</v>
      </c>
      <c r="K927" s="172">
        <f t="shared" si="74"/>
        <v>8</v>
      </c>
    </row>
    <row r="928" spans="1:11" hidden="1">
      <c r="A928" s="143">
        <v>2140109</v>
      </c>
      <c r="B928" s="144" t="s">
        <v>1293</v>
      </c>
      <c r="C928" s="138"/>
      <c r="D928" s="137">
        <f t="shared" si="71"/>
        <v>0</v>
      </c>
      <c r="E928" s="145">
        <v>0</v>
      </c>
      <c r="F928" s="137">
        <f t="shared" si="71"/>
        <v>0</v>
      </c>
      <c r="G928" s="136">
        <f t="shared" si="70"/>
        <v>0</v>
      </c>
      <c r="H928" s="133"/>
      <c r="I928" s="123" t="str">
        <f t="shared" si="72"/>
        <v>'2140109</v>
      </c>
      <c r="J928" s="142">
        <f t="shared" si="73"/>
        <v>7</v>
      </c>
      <c r="K928" s="172">
        <f t="shared" si="74"/>
        <v>0</v>
      </c>
    </row>
    <row r="929" spans="1:11" hidden="1">
      <c r="A929" s="143">
        <v>2140110</v>
      </c>
      <c r="B929" s="144" t="s">
        <v>1294</v>
      </c>
      <c r="C929" s="138"/>
      <c r="D929" s="137">
        <f t="shared" si="71"/>
        <v>0</v>
      </c>
      <c r="E929" s="145">
        <v>0</v>
      </c>
      <c r="F929" s="137">
        <f t="shared" si="71"/>
        <v>0</v>
      </c>
      <c r="G929" s="136">
        <f t="shared" si="70"/>
        <v>0</v>
      </c>
      <c r="H929" s="133"/>
      <c r="I929" s="123" t="str">
        <f t="shared" si="72"/>
        <v>'2140110</v>
      </c>
      <c r="J929" s="142">
        <f t="shared" si="73"/>
        <v>7</v>
      </c>
      <c r="K929" s="172">
        <f t="shared" si="74"/>
        <v>0</v>
      </c>
    </row>
    <row r="930" spans="1:11" hidden="1">
      <c r="A930" s="143">
        <v>2140111</v>
      </c>
      <c r="B930" s="144" t="s">
        <v>1295</v>
      </c>
      <c r="C930" s="138"/>
      <c r="D930" s="137">
        <f t="shared" si="71"/>
        <v>0</v>
      </c>
      <c r="E930" s="145">
        <v>0</v>
      </c>
      <c r="F930" s="137">
        <f t="shared" si="71"/>
        <v>0</v>
      </c>
      <c r="G930" s="136">
        <f t="shared" si="70"/>
        <v>0</v>
      </c>
      <c r="H930" s="133"/>
      <c r="I930" s="123" t="str">
        <f t="shared" si="72"/>
        <v>'2140111</v>
      </c>
      <c r="J930" s="142">
        <f t="shared" si="73"/>
        <v>7</v>
      </c>
      <c r="K930" s="172">
        <f t="shared" si="74"/>
        <v>0</v>
      </c>
    </row>
    <row r="931" spans="1:11" ht="14.45" hidden="1" customHeight="1">
      <c r="A931" s="143">
        <v>2140112</v>
      </c>
      <c r="B931" s="144" t="s">
        <v>1296</v>
      </c>
      <c r="C931" s="138"/>
      <c r="D931" s="137">
        <f t="shared" si="71"/>
        <v>0</v>
      </c>
      <c r="E931" s="145">
        <v>0</v>
      </c>
      <c r="F931" s="137">
        <f t="shared" si="71"/>
        <v>0</v>
      </c>
      <c r="G931" s="136">
        <f t="shared" si="70"/>
        <v>0</v>
      </c>
      <c r="H931" s="133"/>
      <c r="I931" s="123" t="str">
        <f t="shared" si="72"/>
        <v>'2140112</v>
      </c>
      <c r="J931" s="142">
        <f t="shared" si="73"/>
        <v>7</v>
      </c>
      <c r="K931" s="172">
        <f t="shared" si="74"/>
        <v>0</v>
      </c>
    </row>
    <row r="932" spans="1:11" hidden="1">
      <c r="A932" s="143">
        <v>2140114</v>
      </c>
      <c r="B932" s="144" t="s">
        <v>1297</v>
      </c>
      <c r="C932" s="138"/>
      <c r="D932" s="137">
        <f t="shared" si="71"/>
        <v>0</v>
      </c>
      <c r="E932" s="145">
        <v>0</v>
      </c>
      <c r="F932" s="137">
        <f t="shared" si="71"/>
        <v>0</v>
      </c>
      <c r="G932" s="136">
        <f t="shared" si="70"/>
        <v>0</v>
      </c>
      <c r="H932" s="133"/>
      <c r="I932" s="123" t="str">
        <f t="shared" si="72"/>
        <v>'2140114</v>
      </c>
      <c r="J932" s="142">
        <f t="shared" si="73"/>
        <v>7</v>
      </c>
      <c r="K932" s="172">
        <f t="shared" si="74"/>
        <v>0</v>
      </c>
    </row>
    <row r="933" spans="1:11" hidden="1">
      <c r="A933" s="143">
        <v>2140122</v>
      </c>
      <c r="B933" s="144" t="s">
        <v>1298</v>
      </c>
      <c r="C933" s="138"/>
      <c r="D933" s="137">
        <f t="shared" si="71"/>
        <v>0</v>
      </c>
      <c r="E933" s="145">
        <v>0</v>
      </c>
      <c r="F933" s="137">
        <f t="shared" si="71"/>
        <v>0</v>
      </c>
      <c r="G933" s="136">
        <f t="shared" si="70"/>
        <v>0</v>
      </c>
      <c r="H933" s="133"/>
      <c r="I933" s="123" t="str">
        <f t="shared" si="72"/>
        <v>'2140122</v>
      </c>
      <c r="J933" s="142">
        <f t="shared" si="73"/>
        <v>7</v>
      </c>
      <c r="K933" s="172">
        <f t="shared" si="74"/>
        <v>0</v>
      </c>
    </row>
    <row r="934" spans="1:11" hidden="1">
      <c r="A934" s="143">
        <v>2140123</v>
      </c>
      <c r="B934" s="144" t="s">
        <v>1299</v>
      </c>
      <c r="C934" s="138"/>
      <c r="D934" s="137">
        <f t="shared" si="71"/>
        <v>0</v>
      </c>
      <c r="E934" s="145">
        <v>0</v>
      </c>
      <c r="F934" s="137">
        <f t="shared" si="71"/>
        <v>0</v>
      </c>
      <c r="G934" s="136">
        <f t="shared" si="70"/>
        <v>0</v>
      </c>
      <c r="H934" s="133"/>
      <c r="I934" s="123" t="str">
        <f t="shared" si="72"/>
        <v>'2140123</v>
      </c>
      <c r="J934" s="142">
        <f t="shared" si="73"/>
        <v>7</v>
      </c>
      <c r="K934" s="172">
        <f t="shared" si="74"/>
        <v>0</v>
      </c>
    </row>
    <row r="935" spans="1:11" hidden="1">
      <c r="A935" s="143">
        <v>2140127</v>
      </c>
      <c r="B935" s="144" t="s">
        <v>1300</v>
      </c>
      <c r="C935" s="138"/>
      <c r="D935" s="137">
        <f t="shared" si="71"/>
        <v>0</v>
      </c>
      <c r="E935" s="145">
        <v>0</v>
      </c>
      <c r="F935" s="137">
        <f t="shared" si="71"/>
        <v>0</v>
      </c>
      <c r="G935" s="136">
        <f t="shared" si="70"/>
        <v>0</v>
      </c>
      <c r="H935" s="133"/>
      <c r="I935" s="123" t="str">
        <f t="shared" si="72"/>
        <v>'2140127</v>
      </c>
      <c r="J935" s="142">
        <f t="shared" si="73"/>
        <v>7</v>
      </c>
      <c r="K935" s="172">
        <f t="shared" si="74"/>
        <v>0</v>
      </c>
    </row>
    <row r="936" spans="1:11" hidden="1">
      <c r="A936" s="143">
        <v>2140128</v>
      </c>
      <c r="B936" s="144" t="s">
        <v>1301</v>
      </c>
      <c r="C936" s="138"/>
      <c r="D936" s="137">
        <f t="shared" si="71"/>
        <v>0</v>
      </c>
      <c r="E936" s="145">
        <v>0</v>
      </c>
      <c r="F936" s="137">
        <f t="shared" si="71"/>
        <v>0</v>
      </c>
      <c r="G936" s="136">
        <f t="shared" si="70"/>
        <v>0</v>
      </c>
      <c r="H936" s="133"/>
      <c r="I936" s="123" t="str">
        <f t="shared" si="72"/>
        <v>'2140128</v>
      </c>
      <c r="J936" s="142">
        <f t="shared" si="73"/>
        <v>7</v>
      </c>
      <c r="K936" s="172">
        <f t="shared" si="74"/>
        <v>0</v>
      </c>
    </row>
    <row r="937" spans="1:11" hidden="1">
      <c r="A937" s="143">
        <v>2140129</v>
      </c>
      <c r="B937" s="144" t="s">
        <v>1302</v>
      </c>
      <c r="C937" s="138"/>
      <c r="D937" s="137">
        <f t="shared" si="71"/>
        <v>0</v>
      </c>
      <c r="E937" s="145">
        <v>0</v>
      </c>
      <c r="F937" s="137">
        <f t="shared" si="71"/>
        <v>0</v>
      </c>
      <c r="G937" s="136">
        <f t="shared" si="70"/>
        <v>0</v>
      </c>
      <c r="H937" s="133"/>
      <c r="I937" s="123" t="str">
        <f t="shared" si="72"/>
        <v>'2140129</v>
      </c>
      <c r="J937" s="142">
        <f t="shared" si="73"/>
        <v>7</v>
      </c>
      <c r="K937" s="172">
        <f t="shared" si="74"/>
        <v>0</v>
      </c>
    </row>
    <row r="938" spans="1:11" hidden="1">
      <c r="A938" s="143">
        <v>2140130</v>
      </c>
      <c r="B938" s="144" t="s">
        <v>1303</v>
      </c>
      <c r="C938" s="138"/>
      <c r="D938" s="137">
        <f t="shared" si="71"/>
        <v>0</v>
      </c>
      <c r="E938" s="145">
        <v>0</v>
      </c>
      <c r="F938" s="137">
        <f t="shared" si="71"/>
        <v>0</v>
      </c>
      <c r="G938" s="136">
        <f t="shared" si="70"/>
        <v>0</v>
      </c>
      <c r="H938" s="133"/>
      <c r="I938" s="123" t="str">
        <f t="shared" si="72"/>
        <v>'2140130</v>
      </c>
      <c r="J938" s="142">
        <f t="shared" si="73"/>
        <v>7</v>
      </c>
      <c r="K938" s="172">
        <f t="shared" si="74"/>
        <v>0</v>
      </c>
    </row>
    <row r="939" spans="1:11" ht="14.45" hidden="1" customHeight="1">
      <c r="A939" s="143">
        <v>2140131</v>
      </c>
      <c r="B939" s="144" t="s">
        <v>1304</v>
      </c>
      <c r="C939" s="138"/>
      <c r="D939" s="137">
        <f t="shared" si="71"/>
        <v>0</v>
      </c>
      <c r="E939" s="145">
        <v>0</v>
      </c>
      <c r="F939" s="137">
        <f t="shared" si="71"/>
        <v>0</v>
      </c>
      <c r="G939" s="136">
        <f t="shared" si="70"/>
        <v>0</v>
      </c>
      <c r="H939" s="133"/>
      <c r="I939" s="123" t="str">
        <f t="shared" si="72"/>
        <v>'2140131</v>
      </c>
      <c r="J939" s="142">
        <f t="shared" si="73"/>
        <v>7</v>
      </c>
      <c r="K939" s="172">
        <f t="shared" si="74"/>
        <v>0</v>
      </c>
    </row>
    <row r="940" spans="1:11" hidden="1">
      <c r="A940" s="143">
        <v>2140133</v>
      </c>
      <c r="B940" s="144" t="s">
        <v>1305</v>
      </c>
      <c r="C940" s="138"/>
      <c r="D940" s="137">
        <f t="shared" si="71"/>
        <v>0</v>
      </c>
      <c r="E940" s="145">
        <v>0</v>
      </c>
      <c r="F940" s="137">
        <f t="shared" si="71"/>
        <v>0</v>
      </c>
      <c r="G940" s="136">
        <f t="shared" si="70"/>
        <v>0</v>
      </c>
      <c r="H940" s="133"/>
      <c r="I940" s="123" t="str">
        <f t="shared" si="72"/>
        <v>'2140133</v>
      </c>
      <c r="J940" s="142">
        <f t="shared" si="73"/>
        <v>7</v>
      </c>
      <c r="K940" s="172">
        <f t="shared" si="74"/>
        <v>0</v>
      </c>
    </row>
    <row r="941" spans="1:11" hidden="1">
      <c r="A941" s="143">
        <v>2140136</v>
      </c>
      <c r="B941" s="144" t="s">
        <v>1306</v>
      </c>
      <c r="C941" s="138"/>
      <c r="D941" s="137">
        <f t="shared" si="71"/>
        <v>0</v>
      </c>
      <c r="E941" s="145">
        <v>0</v>
      </c>
      <c r="F941" s="137">
        <f t="shared" si="71"/>
        <v>0</v>
      </c>
      <c r="G941" s="136">
        <f t="shared" si="70"/>
        <v>0</v>
      </c>
      <c r="H941" s="133"/>
      <c r="I941" s="123" t="str">
        <f t="shared" si="72"/>
        <v>'2140136</v>
      </c>
      <c r="J941" s="142">
        <f t="shared" si="73"/>
        <v>7</v>
      </c>
      <c r="K941" s="172">
        <f t="shared" si="74"/>
        <v>0</v>
      </c>
    </row>
    <row r="942" spans="1:11" hidden="1">
      <c r="A942" s="143">
        <v>2140138</v>
      </c>
      <c r="B942" s="144" t="s">
        <v>1307</v>
      </c>
      <c r="C942" s="138"/>
      <c r="D942" s="137">
        <f t="shared" si="71"/>
        <v>0</v>
      </c>
      <c r="E942" s="145">
        <v>0</v>
      </c>
      <c r="F942" s="137">
        <f t="shared" si="71"/>
        <v>0</v>
      </c>
      <c r="G942" s="136">
        <f t="shared" si="70"/>
        <v>0</v>
      </c>
      <c r="H942" s="133"/>
      <c r="I942" s="123" t="str">
        <f t="shared" si="72"/>
        <v>'2140138</v>
      </c>
      <c r="J942" s="142">
        <f t="shared" si="73"/>
        <v>7</v>
      </c>
      <c r="K942" s="172">
        <f t="shared" si="74"/>
        <v>0</v>
      </c>
    </row>
    <row r="943" spans="1:11" hidden="1">
      <c r="A943" s="143">
        <v>2140139</v>
      </c>
      <c r="B943" s="144" t="s">
        <v>1308</v>
      </c>
      <c r="C943" s="138"/>
      <c r="D943" s="137">
        <f t="shared" si="71"/>
        <v>0</v>
      </c>
      <c r="E943" s="145">
        <v>0</v>
      </c>
      <c r="F943" s="137">
        <f t="shared" si="71"/>
        <v>0</v>
      </c>
      <c r="G943" s="136">
        <f t="shared" si="70"/>
        <v>0</v>
      </c>
      <c r="H943" s="133"/>
      <c r="I943" s="123" t="str">
        <f t="shared" si="72"/>
        <v>'2140139</v>
      </c>
      <c r="J943" s="142">
        <f t="shared" si="73"/>
        <v>7</v>
      </c>
      <c r="K943" s="172">
        <f t="shared" si="74"/>
        <v>0</v>
      </c>
    </row>
    <row r="944" spans="1:11" hidden="1">
      <c r="A944" s="143">
        <v>2140199</v>
      </c>
      <c r="B944" s="144" t="s">
        <v>1309</v>
      </c>
      <c r="C944" s="138"/>
      <c r="D944" s="137">
        <f t="shared" si="71"/>
        <v>0</v>
      </c>
      <c r="E944" s="145">
        <v>0</v>
      </c>
      <c r="F944" s="137">
        <f t="shared" si="71"/>
        <v>0</v>
      </c>
      <c r="G944" s="136">
        <f t="shared" si="70"/>
        <v>0</v>
      </c>
      <c r="H944" s="133"/>
      <c r="I944" s="123" t="str">
        <f t="shared" si="72"/>
        <v>'2140199</v>
      </c>
      <c r="J944" s="142">
        <f t="shared" si="73"/>
        <v>7</v>
      </c>
      <c r="K944" s="172">
        <f t="shared" si="74"/>
        <v>0</v>
      </c>
    </row>
    <row r="945" spans="1:11" hidden="1">
      <c r="A945" s="143">
        <v>21402</v>
      </c>
      <c r="B945" s="144" t="s">
        <v>1310</v>
      </c>
      <c r="C945" s="138"/>
      <c r="D945" s="137">
        <f t="shared" si="71"/>
        <v>0</v>
      </c>
      <c r="E945" s="145">
        <v>0</v>
      </c>
      <c r="F945" s="137">
        <f t="shared" si="71"/>
        <v>0</v>
      </c>
      <c r="G945" s="136">
        <f t="shared" si="70"/>
        <v>0</v>
      </c>
      <c r="H945" s="133"/>
      <c r="I945" s="123" t="str">
        <f t="shared" si="72"/>
        <v>'21402</v>
      </c>
      <c r="J945" s="142">
        <f t="shared" si="73"/>
        <v>5</v>
      </c>
      <c r="K945" s="172">
        <f t="shared" si="74"/>
        <v>0</v>
      </c>
    </row>
    <row r="946" spans="1:11" hidden="1">
      <c r="A946" s="143">
        <v>2140201</v>
      </c>
      <c r="B946" s="144" t="s">
        <v>1176</v>
      </c>
      <c r="C946" s="138"/>
      <c r="D946" s="137">
        <f t="shared" si="71"/>
        <v>0</v>
      </c>
      <c r="E946" s="145">
        <v>0</v>
      </c>
      <c r="F946" s="137">
        <f t="shared" si="71"/>
        <v>0</v>
      </c>
      <c r="G946" s="136">
        <f t="shared" si="70"/>
        <v>0</v>
      </c>
      <c r="H946" s="133"/>
      <c r="I946" s="123" t="str">
        <f t="shared" si="72"/>
        <v>'2140201</v>
      </c>
      <c r="J946" s="142">
        <f t="shared" si="73"/>
        <v>7</v>
      </c>
      <c r="K946" s="172">
        <f t="shared" si="74"/>
        <v>0</v>
      </c>
    </row>
    <row r="947" spans="1:11" hidden="1">
      <c r="A947" s="143">
        <v>2140202</v>
      </c>
      <c r="B947" s="144" t="s">
        <v>1177</v>
      </c>
      <c r="C947" s="138"/>
      <c r="D947" s="137">
        <f t="shared" si="71"/>
        <v>0</v>
      </c>
      <c r="E947" s="145">
        <v>0</v>
      </c>
      <c r="F947" s="137">
        <f t="shared" si="71"/>
        <v>0</v>
      </c>
      <c r="G947" s="136">
        <f t="shared" si="70"/>
        <v>0</v>
      </c>
      <c r="H947" s="133"/>
      <c r="I947" s="123" t="str">
        <f t="shared" si="72"/>
        <v>'2140202</v>
      </c>
      <c r="J947" s="142">
        <f t="shared" si="73"/>
        <v>7</v>
      </c>
      <c r="K947" s="172">
        <f t="shared" si="74"/>
        <v>0</v>
      </c>
    </row>
    <row r="948" spans="1:11" hidden="1">
      <c r="A948" s="143">
        <v>2140203</v>
      </c>
      <c r="B948" s="144" t="s">
        <v>1178</v>
      </c>
      <c r="C948" s="138"/>
      <c r="D948" s="137">
        <f t="shared" si="71"/>
        <v>0</v>
      </c>
      <c r="E948" s="145">
        <v>0</v>
      </c>
      <c r="F948" s="137">
        <f t="shared" si="71"/>
        <v>0</v>
      </c>
      <c r="G948" s="136">
        <f t="shared" si="70"/>
        <v>0</v>
      </c>
      <c r="H948" s="133"/>
      <c r="I948" s="123" t="str">
        <f t="shared" si="72"/>
        <v>'2140203</v>
      </c>
      <c r="J948" s="142">
        <f t="shared" si="73"/>
        <v>7</v>
      </c>
      <c r="K948" s="172">
        <f t="shared" si="74"/>
        <v>0</v>
      </c>
    </row>
    <row r="949" spans="1:11" hidden="1">
      <c r="A949" s="143">
        <v>2140204</v>
      </c>
      <c r="B949" s="144" t="s">
        <v>1311</v>
      </c>
      <c r="C949" s="138"/>
      <c r="D949" s="137">
        <f t="shared" si="71"/>
        <v>0</v>
      </c>
      <c r="E949" s="145">
        <v>0</v>
      </c>
      <c r="F949" s="137">
        <f t="shared" si="71"/>
        <v>0</v>
      </c>
      <c r="G949" s="136">
        <f t="shared" si="70"/>
        <v>0</v>
      </c>
      <c r="H949" s="133"/>
      <c r="I949" s="123" t="str">
        <f t="shared" si="72"/>
        <v>'2140204</v>
      </c>
      <c r="J949" s="142">
        <f t="shared" si="73"/>
        <v>7</v>
      </c>
      <c r="K949" s="172">
        <f t="shared" si="74"/>
        <v>0</v>
      </c>
    </row>
    <row r="950" spans="1:11" hidden="1">
      <c r="A950" s="143">
        <v>2140205</v>
      </c>
      <c r="B950" s="144" t="s">
        <v>1312</v>
      </c>
      <c r="C950" s="138"/>
      <c r="D950" s="137">
        <f t="shared" si="71"/>
        <v>0</v>
      </c>
      <c r="E950" s="145">
        <v>0</v>
      </c>
      <c r="F950" s="137">
        <f t="shared" si="71"/>
        <v>0</v>
      </c>
      <c r="G950" s="136">
        <f t="shared" si="70"/>
        <v>0</v>
      </c>
      <c r="H950" s="133"/>
      <c r="I950" s="123" t="str">
        <f t="shared" si="72"/>
        <v>'2140205</v>
      </c>
      <c r="J950" s="142">
        <f t="shared" si="73"/>
        <v>7</v>
      </c>
      <c r="K950" s="172">
        <f t="shared" si="74"/>
        <v>0</v>
      </c>
    </row>
    <row r="951" spans="1:11" hidden="1">
      <c r="A951" s="143">
        <v>2140206</v>
      </c>
      <c r="B951" s="144" t="s">
        <v>1313</v>
      </c>
      <c r="C951" s="138"/>
      <c r="D951" s="137">
        <f t="shared" si="71"/>
        <v>0</v>
      </c>
      <c r="E951" s="145">
        <v>0</v>
      </c>
      <c r="F951" s="137">
        <f t="shared" si="71"/>
        <v>0</v>
      </c>
      <c r="G951" s="136">
        <f t="shared" si="70"/>
        <v>0</v>
      </c>
      <c r="H951" s="133"/>
      <c r="I951" s="123" t="str">
        <f t="shared" si="72"/>
        <v>'2140206</v>
      </c>
      <c r="J951" s="142">
        <f t="shared" si="73"/>
        <v>7</v>
      </c>
      <c r="K951" s="172">
        <f t="shared" si="74"/>
        <v>0</v>
      </c>
    </row>
    <row r="952" spans="1:11" hidden="1">
      <c r="A952" s="143">
        <v>2140207</v>
      </c>
      <c r="B952" s="144" t="s">
        <v>1314</v>
      </c>
      <c r="C952" s="138"/>
      <c r="D952" s="137">
        <f t="shared" si="71"/>
        <v>0</v>
      </c>
      <c r="E952" s="145">
        <v>0</v>
      </c>
      <c r="F952" s="137">
        <f t="shared" si="71"/>
        <v>0</v>
      </c>
      <c r="G952" s="136">
        <f t="shared" si="70"/>
        <v>0</v>
      </c>
      <c r="H952" s="133"/>
      <c r="I952" s="123" t="str">
        <f t="shared" si="72"/>
        <v>'2140207</v>
      </c>
      <c r="J952" s="142">
        <f t="shared" si="73"/>
        <v>7</v>
      </c>
      <c r="K952" s="172">
        <f t="shared" si="74"/>
        <v>0</v>
      </c>
    </row>
    <row r="953" spans="1:11" hidden="1">
      <c r="A953" s="143">
        <v>2140208</v>
      </c>
      <c r="B953" s="144" t="s">
        <v>1315</v>
      </c>
      <c r="C953" s="138"/>
      <c r="D953" s="137">
        <f t="shared" si="71"/>
        <v>0</v>
      </c>
      <c r="E953" s="145">
        <v>0</v>
      </c>
      <c r="F953" s="137">
        <f t="shared" si="71"/>
        <v>0</v>
      </c>
      <c r="G953" s="136">
        <f t="shared" si="70"/>
        <v>0</v>
      </c>
      <c r="H953" s="133"/>
      <c r="I953" s="123" t="str">
        <f t="shared" si="72"/>
        <v>'2140208</v>
      </c>
      <c r="J953" s="142">
        <f t="shared" si="73"/>
        <v>7</v>
      </c>
      <c r="K953" s="172">
        <f t="shared" si="74"/>
        <v>0</v>
      </c>
    </row>
    <row r="954" spans="1:11" hidden="1">
      <c r="A954" s="143">
        <v>2140299</v>
      </c>
      <c r="B954" s="144" t="s">
        <v>1316</v>
      </c>
      <c r="C954" s="138"/>
      <c r="D954" s="137">
        <f t="shared" si="71"/>
        <v>0</v>
      </c>
      <c r="E954" s="145">
        <v>0</v>
      </c>
      <c r="F954" s="137">
        <f t="shared" si="71"/>
        <v>0</v>
      </c>
      <c r="G954" s="136">
        <f t="shared" si="70"/>
        <v>0</v>
      </c>
      <c r="H954" s="133"/>
      <c r="I954" s="123" t="str">
        <f t="shared" si="72"/>
        <v>'2140299</v>
      </c>
      <c r="J954" s="142">
        <f t="shared" si="73"/>
        <v>7</v>
      </c>
      <c r="K954" s="172">
        <f t="shared" si="74"/>
        <v>0</v>
      </c>
    </row>
    <row r="955" spans="1:11" hidden="1">
      <c r="A955" s="143">
        <v>21403</v>
      </c>
      <c r="B955" s="144" t="s">
        <v>1317</v>
      </c>
      <c r="C955" s="138"/>
      <c r="D955" s="137">
        <f t="shared" si="71"/>
        <v>0</v>
      </c>
      <c r="E955" s="145">
        <v>0</v>
      </c>
      <c r="F955" s="137">
        <f t="shared" si="71"/>
        <v>0</v>
      </c>
      <c r="G955" s="136">
        <f t="shared" si="70"/>
        <v>0</v>
      </c>
      <c r="H955" s="133"/>
      <c r="I955" s="123" t="str">
        <f t="shared" si="72"/>
        <v>'21403</v>
      </c>
      <c r="J955" s="142">
        <f t="shared" si="73"/>
        <v>5</v>
      </c>
      <c r="K955" s="172">
        <f t="shared" si="74"/>
        <v>0</v>
      </c>
    </row>
    <row r="956" spans="1:11" hidden="1">
      <c r="A956" s="143">
        <v>2140301</v>
      </c>
      <c r="B956" s="144" t="s">
        <v>1176</v>
      </c>
      <c r="C956" s="138"/>
      <c r="D956" s="137">
        <f t="shared" si="71"/>
        <v>0</v>
      </c>
      <c r="E956" s="145">
        <v>0</v>
      </c>
      <c r="F956" s="137">
        <f t="shared" si="71"/>
        <v>0</v>
      </c>
      <c r="G956" s="136">
        <f t="shared" si="70"/>
        <v>0</v>
      </c>
      <c r="H956" s="133"/>
      <c r="I956" s="123" t="str">
        <f t="shared" si="72"/>
        <v>'2140301</v>
      </c>
      <c r="J956" s="142">
        <f t="shared" si="73"/>
        <v>7</v>
      </c>
      <c r="K956" s="172">
        <f t="shared" si="74"/>
        <v>0</v>
      </c>
    </row>
    <row r="957" spans="1:11" hidden="1">
      <c r="A957" s="143">
        <v>2140302</v>
      </c>
      <c r="B957" s="144" t="s">
        <v>1177</v>
      </c>
      <c r="C957" s="138"/>
      <c r="D957" s="137">
        <f t="shared" si="71"/>
        <v>0</v>
      </c>
      <c r="E957" s="145">
        <v>0</v>
      </c>
      <c r="F957" s="137">
        <f t="shared" si="71"/>
        <v>0</v>
      </c>
      <c r="G957" s="136">
        <f t="shared" si="70"/>
        <v>0</v>
      </c>
      <c r="H957" s="133"/>
      <c r="I957" s="123" t="str">
        <f t="shared" si="72"/>
        <v>'2140302</v>
      </c>
      <c r="J957" s="142">
        <f t="shared" si="73"/>
        <v>7</v>
      </c>
      <c r="K957" s="172">
        <f t="shared" si="74"/>
        <v>0</v>
      </c>
    </row>
    <row r="958" spans="1:11" hidden="1">
      <c r="A958" s="143">
        <v>2140303</v>
      </c>
      <c r="B958" s="144" t="s">
        <v>1178</v>
      </c>
      <c r="C958" s="138"/>
      <c r="D958" s="137">
        <f t="shared" si="71"/>
        <v>0</v>
      </c>
      <c r="E958" s="145">
        <v>0</v>
      </c>
      <c r="F958" s="137">
        <f t="shared" si="71"/>
        <v>0</v>
      </c>
      <c r="G958" s="136">
        <f t="shared" si="70"/>
        <v>0</v>
      </c>
      <c r="H958" s="133"/>
      <c r="I958" s="123" t="str">
        <f t="shared" si="72"/>
        <v>'2140303</v>
      </c>
      <c r="J958" s="142">
        <f t="shared" si="73"/>
        <v>7</v>
      </c>
      <c r="K958" s="172">
        <f t="shared" si="74"/>
        <v>0</v>
      </c>
    </row>
    <row r="959" spans="1:11" hidden="1">
      <c r="A959" s="143">
        <v>2140304</v>
      </c>
      <c r="B959" s="144" t="s">
        <v>1318</v>
      </c>
      <c r="C959" s="138"/>
      <c r="D959" s="137">
        <f t="shared" si="71"/>
        <v>0</v>
      </c>
      <c r="E959" s="145">
        <v>0</v>
      </c>
      <c r="F959" s="137">
        <f t="shared" si="71"/>
        <v>0</v>
      </c>
      <c r="G959" s="136">
        <f t="shared" si="70"/>
        <v>0</v>
      </c>
      <c r="H959" s="133"/>
      <c r="I959" s="123" t="str">
        <f t="shared" si="72"/>
        <v>'2140304</v>
      </c>
      <c r="J959" s="142">
        <f t="shared" si="73"/>
        <v>7</v>
      </c>
      <c r="K959" s="172">
        <f t="shared" si="74"/>
        <v>0</v>
      </c>
    </row>
    <row r="960" spans="1:11" hidden="1">
      <c r="A960" s="143">
        <v>2140305</v>
      </c>
      <c r="B960" s="144" t="s">
        <v>1319</v>
      </c>
      <c r="C960" s="138"/>
      <c r="D960" s="137">
        <f t="shared" si="71"/>
        <v>0</v>
      </c>
      <c r="E960" s="145">
        <v>0</v>
      </c>
      <c r="F960" s="137">
        <f t="shared" si="71"/>
        <v>0</v>
      </c>
      <c r="G960" s="136">
        <f t="shared" si="70"/>
        <v>0</v>
      </c>
      <c r="H960" s="133"/>
      <c r="I960" s="123" t="str">
        <f t="shared" si="72"/>
        <v>'2140305</v>
      </c>
      <c r="J960" s="142">
        <f t="shared" si="73"/>
        <v>7</v>
      </c>
      <c r="K960" s="172">
        <f t="shared" si="74"/>
        <v>0</v>
      </c>
    </row>
    <row r="961" spans="1:11" hidden="1">
      <c r="A961" s="143">
        <v>2140306</v>
      </c>
      <c r="B961" s="144" t="s">
        <v>1320</v>
      </c>
      <c r="C961" s="138"/>
      <c r="D961" s="137">
        <f t="shared" si="71"/>
        <v>0</v>
      </c>
      <c r="E961" s="145">
        <v>0</v>
      </c>
      <c r="F961" s="137">
        <f t="shared" si="71"/>
        <v>0</v>
      </c>
      <c r="G961" s="136">
        <f t="shared" si="70"/>
        <v>0</v>
      </c>
      <c r="H961" s="133"/>
      <c r="I961" s="123" t="str">
        <f t="shared" si="72"/>
        <v>'2140306</v>
      </c>
      <c r="J961" s="142">
        <f t="shared" si="73"/>
        <v>7</v>
      </c>
      <c r="K961" s="172">
        <f t="shared" si="74"/>
        <v>0</v>
      </c>
    </row>
    <row r="962" spans="1:11" hidden="1">
      <c r="A962" s="143">
        <v>2140307</v>
      </c>
      <c r="B962" s="144" t="s">
        <v>1321</v>
      </c>
      <c r="C962" s="138"/>
      <c r="D962" s="137">
        <f t="shared" si="71"/>
        <v>0</v>
      </c>
      <c r="E962" s="145">
        <v>0</v>
      </c>
      <c r="F962" s="137">
        <f t="shared" si="71"/>
        <v>0</v>
      </c>
      <c r="G962" s="136">
        <f t="shared" si="70"/>
        <v>0</v>
      </c>
      <c r="H962" s="133"/>
      <c r="I962" s="123" t="str">
        <f t="shared" si="72"/>
        <v>'2140307</v>
      </c>
      <c r="J962" s="142">
        <f t="shared" si="73"/>
        <v>7</v>
      </c>
      <c r="K962" s="172">
        <f t="shared" si="74"/>
        <v>0</v>
      </c>
    </row>
    <row r="963" spans="1:11" hidden="1">
      <c r="A963" s="143">
        <v>2140308</v>
      </c>
      <c r="B963" s="144" t="s">
        <v>1322</v>
      </c>
      <c r="C963" s="138"/>
      <c r="D963" s="137">
        <f t="shared" si="71"/>
        <v>0</v>
      </c>
      <c r="E963" s="145">
        <v>0</v>
      </c>
      <c r="F963" s="137">
        <f t="shared" si="71"/>
        <v>0</v>
      </c>
      <c r="G963" s="136">
        <f t="shared" si="70"/>
        <v>0</v>
      </c>
      <c r="H963" s="133"/>
      <c r="I963" s="123" t="str">
        <f t="shared" si="72"/>
        <v>'2140308</v>
      </c>
      <c r="J963" s="142">
        <f t="shared" si="73"/>
        <v>7</v>
      </c>
      <c r="K963" s="172">
        <f t="shared" si="74"/>
        <v>0</v>
      </c>
    </row>
    <row r="964" spans="1:11" hidden="1">
      <c r="A964" s="143">
        <v>2140399</v>
      </c>
      <c r="B964" s="144" t="s">
        <v>1323</v>
      </c>
      <c r="C964" s="138"/>
      <c r="D964" s="137">
        <f t="shared" si="71"/>
        <v>0</v>
      </c>
      <c r="E964" s="145">
        <v>0</v>
      </c>
      <c r="F964" s="137">
        <f t="shared" si="71"/>
        <v>0</v>
      </c>
      <c r="G964" s="136">
        <f t="shared" si="70"/>
        <v>0</v>
      </c>
      <c r="H964" s="133"/>
      <c r="I964" s="123" t="str">
        <f t="shared" si="72"/>
        <v>'2140399</v>
      </c>
      <c r="J964" s="142">
        <f t="shared" si="73"/>
        <v>7</v>
      </c>
      <c r="K964" s="172">
        <f t="shared" si="74"/>
        <v>0</v>
      </c>
    </row>
    <row r="965" spans="1:11" ht="14.45" customHeight="1">
      <c r="A965" s="143">
        <v>21404</v>
      </c>
      <c r="B965" s="144" t="s">
        <v>1324</v>
      </c>
      <c r="C965" s="138">
        <v>40</v>
      </c>
      <c r="D965" s="137">
        <f t="shared" si="71"/>
        <v>40</v>
      </c>
      <c r="E965" s="145">
        <v>40</v>
      </c>
      <c r="F965" s="137">
        <f t="shared" si="71"/>
        <v>40</v>
      </c>
      <c r="G965" s="136">
        <f t="shared" si="70"/>
        <v>1</v>
      </c>
      <c r="H965" s="133"/>
      <c r="I965" s="123" t="str">
        <f t="shared" si="72"/>
        <v>'21404</v>
      </c>
      <c r="J965" s="142">
        <f t="shared" si="73"/>
        <v>5</v>
      </c>
      <c r="K965" s="172">
        <f t="shared" si="74"/>
        <v>80</v>
      </c>
    </row>
    <row r="966" spans="1:11">
      <c r="A966" s="143">
        <v>2140401</v>
      </c>
      <c r="B966" s="144" t="s">
        <v>1325</v>
      </c>
      <c r="C966" s="138">
        <v>40</v>
      </c>
      <c r="D966" s="137">
        <f t="shared" si="71"/>
        <v>40</v>
      </c>
      <c r="E966" s="145">
        <v>40</v>
      </c>
      <c r="F966" s="137">
        <f t="shared" si="71"/>
        <v>40</v>
      </c>
      <c r="G966" s="136">
        <f t="shared" ref="G966:G1029" si="75">IF(ISERROR(F966/D966),,F966/D966)</f>
        <v>1</v>
      </c>
      <c r="H966" s="133"/>
      <c r="I966" s="123" t="str">
        <f t="shared" si="72"/>
        <v>'2140401</v>
      </c>
      <c r="J966" s="142">
        <f t="shared" si="73"/>
        <v>7</v>
      </c>
      <c r="K966" s="172">
        <f t="shared" si="74"/>
        <v>80</v>
      </c>
    </row>
    <row r="967" spans="1:11" hidden="1">
      <c r="A967" s="143">
        <v>2140402</v>
      </c>
      <c r="B967" s="144" t="s">
        <v>1326</v>
      </c>
      <c r="C967" s="138"/>
      <c r="D967" s="137">
        <f t="shared" ref="D967:F1030" si="76">IF(COUNTIF($I:$I,$I967&amp;"*")=1,C967,IF($J967=3,SUMIFS(C:C,$I:$I,$I967&amp;"*",$J:$J,5),IF($J967=5,SUMIFS(C:C,$I:$I,$I967&amp;"*",$J:$J,7),C967)))</f>
        <v>0</v>
      </c>
      <c r="E967" s="145">
        <v>0</v>
      </c>
      <c r="F967" s="137">
        <f t="shared" si="76"/>
        <v>0</v>
      </c>
      <c r="G967" s="136">
        <f t="shared" si="75"/>
        <v>0</v>
      </c>
      <c r="H967" s="133"/>
      <c r="I967" s="123" t="str">
        <f t="shared" ref="I967:I1030" si="77">IF(LEN(A967)=3,"'"&amp;A967,IF(LEN(A967)=5,"'"&amp;A967,"'"&amp;A967))</f>
        <v>'2140402</v>
      </c>
      <c r="J967" s="142">
        <f t="shared" ref="J967:J1030" si="78">LEN(A967)</f>
        <v>7</v>
      </c>
      <c r="K967" s="172">
        <f t="shared" ref="K967:K1030" si="79">D967+F967</f>
        <v>0</v>
      </c>
    </row>
    <row r="968" spans="1:11" hidden="1">
      <c r="A968" s="143">
        <v>2140403</v>
      </c>
      <c r="B968" s="144" t="s">
        <v>1327</v>
      </c>
      <c r="C968" s="138"/>
      <c r="D968" s="137">
        <f t="shared" si="76"/>
        <v>0</v>
      </c>
      <c r="E968" s="145">
        <v>0</v>
      </c>
      <c r="F968" s="137">
        <f t="shared" si="76"/>
        <v>0</v>
      </c>
      <c r="G968" s="136">
        <f t="shared" si="75"/>
        <v>0</v>
      </c>
      <c r="H968" s="133"/>
      <c r="I968" s="123" t="str">
        <f t="shared" si="77"/>
        <v>'2140403</v>
      </c>
      <c r="J968" s="142">
        <f t="shared" si="78"/>
        <v>7</v>
      </c>
      <c r="K968" s="172">
        <f t="shared" si="79"/>
        <v>0</v>
      </c>
    </row>
    <row r="969" spans="1:11" hidden="1">
      <c r="A969" s="143">
        <v>2140499</v>
      </c>
      <c r="B969" s="144" t="s">
        <v>1328</v>
      </c>
      <c r="C969" s="138"/>
      <c r="D969" s="137">
        <f t="shared" si="76"/>
        <v>0</v>
      </c>
      <c r="E969" s="145">
        <v>0</v>
      </c>
      <c r="F969" s="137">
        <f t="shared" si="76"/>
        <v>0</v>
      </c>
      <c r="G969" s="136">
        <f t="shared" si="75"/>
        <v>0</v>
      </c>
      <c r="H969" s="133"/>
      <c r="I969" s="123" t="str">
        <f t="shared" si="77"/>
        <v>'2140499</v>
      </c>
      <c r="J969" s="142">
        <f t="shared" si="78"/>
        <v>7</v>
      </c>
      <c r="K969" s="172">
        <f t="shared" si="79"/>
        <v>0</v>
      </c>
    </row>
    <row r="970" spans="1:11" hidden="1">
      <c r="A970" s="143">
        <v>21405</v>
      </c>
      <c r="B970" s="144" t="s">
        <v>1329</v>
      </c>
      <c r="C970" s="138"/>
      <c r="D970" s="137">
        <f t="shared" si="76"/>
        <v>0</v>
      </c>
      <c r="E970" s="145">
        <v>0</v>
      </c>
      <c r="F970" s="137">
        <f t="shared" si="76"/>
        <v>0</v>
      </c>
      <c r="G970" s="136">
        <f t="shared" si="75"/>
        <v>0</v>
      </c>
      <c r="H970" s="133"/>
      <c r="I970" s="123" t="str">
        <f t="shared" si="77"/>
        <v>'21405</v>
      </c>
      <c r="J970" s="142">
        <f t="shared" si="78"/>
        <v>5</v>
      </c>
      <c r="K970" s="172">
        <f t="shared" si="79"/>
        <v>0</v>
      </c>
    </row>
    <row r="971" spans="1:11" hidden="1">
      <c r="A971" s="143">
        <v>2140501</v>
      </c>
      <c r="B971" s="144" t="s">
        <v>1176</v>
      </c>
      <c r="C971" s="138"/>
      <c r="D971" s="137">
        <f t="shared" si="76"/>
        <v>0</v>
      </c>
      <c r="E971" s="145">
        <v>0</v>
      </c>
      <c r="F971" s="137">
        <f t="shared" si="76"/>
        <v>0</v>
      </c>
      <c r="G971" s="136">
        <f t="shared" si="75"/>
        <v>0</v>
      </c>
      <c r="H971" s="133"/>
      <c r="I971" s="123" t="str">
        <f t="shared" si="77"/>
        <v>'2140501</v>
      </c>
      <c r="J971" s="142">
        <f t="shared" si="78"/>
        <v>7</v>
      </c>
      <c r="K971" s="172">
        <f t="shared" si="79"/>
        <v>0</v>
      </c>
    </row>
    <row r="972" spans="1:11" hidden="1">
      <c r="A972" s="143">
        <v>2140502</v>
      </c>
      <c r="B972" s="144" t="s">
        <v>1177</v>
      </c>
      <c r="C972" s="138"/>
      <c r="D972" s="137">
        <f t="shared" si="76"/>
        <v>0</v>
      </c>
      <c r="E972" s="145">
        <v>0</v>
      </c>
      <c r="F972" s="137">
        <f t="shared" si="76"/>
        <v>0</v>
      </c>
      <c r="G972" s="136">
        <f t="shared" si="75"/>
        <v>0</v>
      </c>
      <c r="H972" s="133"/>
      <c r="I972" s="123" t="str">
        <f t="shared" si="77"/>
        <v>'2140502</v>
      </c>
      <c r="J972" s="142">
        <f t="shared" si="78"/>
        <v>7</v>
      </c>
      <c r="K972" s="172">
        <f t="shared" si="79"/>
        <v>0</v>
      </c>
    </row>
    <row r="973" spans="1:11" hidden="1">
      <c r="A973" s="143">
        <v>2140503</v>
      </c>
      <c r="B973" s="144" t="s">
        <v>1178</v>
      </c>
      <c r="C973" s="138"/>
      <c r="D973" s="137">
        <f t="shared" si="76"/>
        <v>0</v>
      </c>
      <c r="E973" s="145">
        <v>0</v>
      </c>
      <c r="F973" s="137">
        <f t="shared" si="76"/>
        <v>0</v>
      </c>
      <c r="G973" s="136">
        <f t="shared" si="75"/>
        <v>0</v>
      </c>
      <c r="H973" s="133"/>
      <c r="I973" s="123" t="str">
        <f t="shared" si="77"/>
        <v>'2140503</v>
      </c>
      <c r="J973" s="142">
        <f t="shared" si="78"/>
        <v>7</v>
      </c>
      <c r="K973" s="172">
        <f t="shared" si="79"/>
        <v>0</v>
      </c>
    </row>
    <row r="974" spans="1:11" hidden="1">
      <c r="A974" s="143">
        <v>2140504</v>
      </c>
      <c r="B974" s="144" t="s">
        <v>1315</v>
      </c>
      <c r="C974" s="138"/>
      <c r="D974" s="137">
        <f t="shared" si="76"/>
        <v>0</v>
      </c>
      <c r="E974" s="145">
        <v>0</v>
      </c>
      <c r="F974" s="137">
        <f t="shared" si="76"/>
        <v>0</v>
      </c>
      <c r="G974" s="136">
        <f t="shared" si="75"/>
        <v>0</v>
      </c>
      <c r="H974" s="133"/>
      <c r="I974" s="123" t="str">
        <f t="shared" si="77"/>
        <v>'2140504</v>
      </c>
      <c r="J974" s="142">
        <f t="shared" si="78"/>
        <v>7</v>
      </c>
      <c r="K974" s="172">
        <f t="shared" si="79"/>
        <v>0</v>
      </c>
    </row>
    <row r="975" spans="1:11" hidden="1">
      <c r="A975" s="143">
        <v>2140505</v>
      </c>
      <c r="B975" s="144" t="s">
        <v>1330</v>
      </c>
      <c r="C975" s="138"/>
      <c r="D975" s="137">
        <f t="shared" si="76"/>
        <v>0</v>
      </c>
      <c r="E975" s="145">
        <v>0</v>
      </c>
      <c r="F975" s="137">
        <f t="shared" si="76"/>
        <v>0</v>
      </c>
      <c r="G975" s="136">
        <f t="shared" si="75"/>
        <v>0</v>
      </c>
      <c r="H975" s="133"/>
      <c r="I975" s="123" t="str">
        <f t="shared" si="77"/>
        <v>'2140505</v>
      </c>
      <c r="J975" s="142">
        <f t="shared" si="78"/>
        <v>7</v>
      </c>
      <c r="K975" s="172">
        <f t="shared" si="79"/>
        <v>0</v>
      </c>
    </row>
    <row r="976" spans="1:11" hidden="1">
      <c r="A976" s="143">
        <v>2140599</v>
      </c>
      <c r="B976" s="144" t="s">
        <v>1331</v>
      </c>
      <c r="C976" s="138"/>
      <c r="D976" s="137">
        <f t="shared" si="76"/>
        <v>0</v>
      </c>
      <c r="E976" s="145">
        <v>0</v>
      </c>
      <c r="F976" s="137">
        <f t="shared" si="76"/>
        <v>0</v>
      </c>
      <c r="G976" s="136">
        <f t="shared" si="75"/>
        <v>0</v>
      </c>
      <c r="H976" s="133"/>
      <c r="I976" s="123" t="str">
        <f t="shared" si="77"/>
        <v>'2140599</v>
      </c>
      <c r="J976" s="142">
        <f t="shared" si="78"/>
        <v>7</v>
      </c>
      <c r="K976" s="172">
        <f t="shared" si="79"/>
        <v>0</v>
      </c>
    </row>
    <row r="977" spans="1:11" hidden="1">
      <c r="A977" s="143">
        <v>21406</v>
      </c>
      <c r="B977" s="144" t="s">
        <v>1332</v>
      </c>
      <c r="C977" s="138"/>
      <c r="D977" s="137">
        <f t="shared" si="76"/>
        <v>0</v>
      </c>
      <c r="E977" s="145">
        <v>0</v>
      </c>
      <c r="F977" s="137">
        <f t="shared" si="76"/>
        <v>0</v>
      </c>
      <c r="G977" s="136">
        <f t="shared" si="75"/>
        <v>0</v>
      </c>
      <c r="H977" s="133"/>
      <c r="I977" s="123" t="str">
        <f t="shared" si="77"/>
        <v>'21406</v>
      </c>
      <c r="J977" s="142">
        <f t="shared" si="78"/>
        <v>5</v>
      </c>
      <c r="K977" s="172">
        <f t="shared" si="79"/>
        <v>0</v>
      </c>
    </row>
    <row r="978" spans="1:11" hidden="1">
      <c r="A978" s="143">
        <v>2140601</v>
      </c>
      <c r="B978" s="144" t="s">
        <v>1333</v>
      </c>
      <c r="C978" s="138"/>
      <c r="D978" s="137">
        <f t="shared" si="76"/>
        <v>0</v>
      </c>
      <c r="E978" s="145">
        <v>0</v>
      </c>
      <c r="F978" s="137">
        <f t="shared" si="76"/>
        <v>0</v>
      </c>
      <c r="G978" s="136">
        <f t="shared" si="75"/>
        <v>0</v>
      </c>
      <c r="H978" s="133"/>
      <c r="I978" s="123" t="str">
        <f t="shared" si="77"/>
        <v>'2140601</v>
      </c>
      <c r="J978" s="142">
        <f t="shared" si="78"/>
        <v>7</v>
      </c>
      <c r="K978" s="172">
        <f t="shared" si="79"/>
        <v>0</v>
      </c>
    </row>
    <row r="979" spans="1:11" hidden="1">
      <c r="A979" s="143">
        <v>2140602</v>
      </c>
      <c r="B979" s="144" t="s">
        <v>1334</v>
      </c>
      <c r="C979" s="138"/>
      <c r="D979" s="137">
        <f t="shared" si="76"/>
        <v>0</v>
      </c>
      <c r="E979" s="145">
        <v>0</v>
      </c>
      <c r="F979" s="137">
        <f t="shared" si="76"/>
        <v>0</v>
      </c>
      <c r="G979" s="136">
        <f t="shared" si="75"/>
        <v>0</v>
      </c>
      <c r="H979" s="133"/>
      <c r="I979" s="123" t="str">
        <f t="shared" si="77"/>
        <v>'2140602</v>
      </c>
      <c r="J979" s="142">
        <f t="shared" si="78"/>
        <v>7</v>
      </c>
      <c r="K979" s="172">
        <f t="shared" si="79"/>
        <v>0</v>
      </c>
    </row>
    <row r="980" spans="1:11" hidden="1">
      <c r="A980" s="143">
        <v>2140603</v>
      </c>
      <c r="B980" s="144" t="s">
        <v>1335</v>
      </c>
      <c r="C980" s="138"/>
      <c r="D980" s="137">
        <f t="shared" si="76"/>
        <v>0</v>
      </c>
      <c r="E980" s="145">
        <v>0</v>
      </c>
      <c r="F980" s="137">
        <f t="shared" si="76"/>
        <v>0</v>
      </c>
      <c r="G980" s="136">
        <f t="shared" si="75"/>
        <v>0</v>
      </c>
      <c r="H980" s="133"/>
      <c r="I980" s="123" t="str">
        <f t="shared" si="77"/>
        <v>'2140603</v>
      </c>
      <c r="J980" s="142">
        <f t="shared" si="78"/>
        <v>7</v>
      </c>
      <c r="K980" s="172">
        <f t="shared" si="79"/>
        <v>0</v>
      </c>
    </row>
    <row r="981" spans="1:11" hidden="1">
      <c r="A981" s="143">
        <v>2140699</v>
      </c>
      <c r="B981" s="144" t="s">
        <v>1336</v>
      </c>
      <c r="C981" s="138"/>
      <c r="D981" s="137">
        <f t="shared" si="76"/>
        <v>0</v>
      </c>
      <c r="E981" s="145">
        <v>0</v>
      </c>
      <c r="F981" s="137">
        <f t="shared" si="76"/>
        <v>0</v>
      </c>
      <c r="G981" s="136">
        <f t="shared" si="75"/>
        <v>0</v>
      </c>
      <c r="H981" s="133"/>
      <c r="I981" s="123" t="str">
        <f t="shared" si="77"/>
        <v>'2140699</v>
      </c>
      <c r="J981" s="142">
        <f t="shared" si="78"/>
        <v>7</v>
      </c>
      <c r="K981" s="172">
        <f t="shared" si="79"/>
        <v>0</v>
      </c>
    </row>
    <row r="982" spans="1:11" ht="14.45" hidden="1" customHeight="1">
      <c r="A982" s="143">
        <v>21499</v>
      </c>
      <c r="B982" s="144" t="s">
        <v>1337</v>
      </c>
      <c r="C982" s="138"/>
      <c r="D982" s="137">
        <f t="shared" si="76"/>
        <v>0</v>
      </c>
      <c r="E982" s="145">
        <v>0</v>
      </c>
      <c r="F982" s="137">
        <f t="shared" si="76"/>
        <v>0</v>
      </c>
      <c r="G982" s="136">
        <f t="shared" si="75"/>
        <v>0</v>
      </c>
      <c r="H982" s="133"/>
      <c r="I982" s="123" t="str">
        <f t="shared" si="77"/>
        <v>'21499</v>
      </c>
      <c r="J982" s="142">
        <f t="shared" si="78"/>
        <v>5</v>
      </c>
      <c r="K982" s="172">
        <f t="shared" si="79"/>
        <v>0</v>
      </c>
    </row>
    <row r="983" spans="1:11" ht="14.45" hidden="1" customHeight="1">
      <c r="A983" s="143">
        <v>2149901</v>
      </c>
      <c r="B983" s="144" t="s">
        <v>1338</v>
      </c>
      <c r="C983" s="138"/>
      <c r="D983" s="137">
        <f t="shared" si="76"/>
        <v>0</v>
      </c>
      <c r="E983" s="145">
        <v>0</v>
      </c>
      <c r="F983" s="137">
        <f t="shared" si="76"/>
        <v>0</v>
      </c>
      <c r="G983" s="136">
        <f t="shared" si="75"/>
        <v>0</v>
      </c>
      <c r="H983" s="133"/>
      <c r="I983" s="123" t="str">
        <f t="shared" si="77"/>
        <v>'2149901</v>
      </c>
      <c r="J983" s="142">
        <f t="shared" si="78"/>
        <v>7</v>
      </c>
      <c r="K983" s="172">
        <f t="shared" si="79"/>
        <v>0</v>
      </c>
    </row>
    <row r="984" spans="1:11" hidden="1">
      <c r="A984" s="143">
        <v>2149999</v>
      </c>
      <c r="B984" s="144" t="s">
        <v>1339</v>
      </c>
      <c r="C984" s="138"/>
      <c r="D984" s="137">
        <f t="shared" si="76"/>
        <v>0</v>
      </c>
      <c r="E984" s="145">
        <v>0</v>
      </c>
      <c r="F984" s="137">
        <f t="shared" si="76"/>
        <v>0</v>
      </c>
      <c r="G984" s="136">
        <f t="shared" si="75"/>
        <v>0</v>
      </c>
      <c r="H984" s="133"/>
      <c r="I984" s="123" t="str">
        <f t="shared" si="77"/>
        <v>'2149999</v>
      </c>
      <c r="J984" s="142">
        <f t="shared" si="78"/>
        <v>7</v>
      </c>
      <c r="K984" s="172">
        <f t="shared" si="79"/>
        <v>0</v>
      </c>
    </row>
    <row r="985" spans="1:11" ht="14.45" customHeight="1">
      <c r="A985" s="143">
        <v>215</v>
      </c>
      <c r="B985" s="144" t="s">
        <v>1340</v>
      </c>
      <c r="C985" s="138">
        <v>303</v>
      </c>
      <c r="D985" s="137">
        <f t="shared" si="76"/>
        <v>304</v>
      </c>
      <c r="E985" s="145">
        <v>282</v>
      </c>
      <c r="F985" s="137">
        <f t="shared" si="76"/>
        <v>282</v>
      </c>
      <c r="G985" s="136">
        <f t="shared" si="75"/>
        <v>0.92763157894736847</v>
      </c>
      <c r="H985" s="133"/>
      <c r="I985" s="123" t="str">
        <f t="shared" si="77"/>
        <v>'215</v>
      </c>
      <c r="J985" s="142">
        <f t="shared" si="78"/>
        <v>3</v>
      </c>
      <c r="K985" s="172">
        <f t="shared" si="79"/>
        <v>586</v>
      </c>
    </row>
    <row r="986" spans="1:11" hidden="1">
      <c r="A986" s="143">
        <v>21501</v>
      </c>
      <c r="B986" s="144" t="s">
        <v>1341</v>
      </c>
      <c r="C986" s="138"/>
      <c r="D986" s="137">
        <f t="shared" si="76"/>
        <v>0</v>
      </c>
      <c r="E986" s="145">
        <v>0</v>
      </c>
      <c r="F986" s="137">
        <f t="shared" si="76"/>
        <v>0</v>
      </c>
      <c r="G986" s="136">
        <f t="shared" si="75"/>
        <v>0</v>
      </c>
      <c r="H986" s="133"/>
      <c r="I986" s="123" t="str">
        <f t="shared" si="77"/>
        <v>'21501</v>
      </c>
      <c r="J986" s="142">
        <f t="shared" si="78"/>
        <v>5</v>
      </c>
      <c r="K986" s="172">
        <f t="shared" si="79"/>
        <v>0</v>
      </c>
    </row>
    <row r="987" spans="1:11" hidden="1">
      <c r="A987" s="143">
        <v>2150101</v>
      </c>
      <c r="B987" s="144" t="s">
        <v>1176</v>
      </c>
      <c r="C987" s="138"/>
      <c r="D987" s="137">
        <f t="shared" si="76"/>
        <v>0</v>
      </c>
      <c r="E987" s="145">
        <v>0</v>
      </c>
      <c r="F987" s="137">
        <f t="shared" si="76"/>
        <v>0</v>
      </c>
      <c r="G987" s="136">
        <f t="shared" si="75"/>
        <v>0</v>
      </c>
      <c r="H987" s="133"/>
      <c r="I987" s="123" t="str">
        <f t="shared" si="77"/>
        <v>'2150101</v>
      </c>
      <c r="J987" s="142">
        <f t="shared" si="78"/>
        <v>7</v>
      </c>
      <c r="K987" s="172">
        <f t="shared" si="79"/>
        <v>0</v>
      </c>
    </row>
    <row r="988" spans="1:11" hidden="1">
      <c r="A988" s="143">
        <v>2150102</v>
      </c>
      <c r="B988" s="144" t="s">
        <v>1177</v>
      </c>
      <c r="C988" s="138"/>
      <c r="D988" s="137">
        <f t="shared" si="76"/>
        <v>0</v>
      </c>
      <c r="E988" s="145">
        <v>0</v>
      </c>
      <c r="F988" s="137">
        <f t="shared" si="76"/>
        <v>0</v>
      </c>
      <c r="G988" s="136">
        <f t="shared" si="75"/>
        <v>0</v>
      </c>
      <c r="H988" s="133"/>
      <c r="I988" s="123" t="str">
        <f t="shared" si="77"/>
        <v>'2150102</v>
      </c>
      <c r="J988" s="142">
        <f t="shared" si="78"/>
        <v>7</v>
      </c>
      <c r="K988" s="172">
        <f t="shared" si="79"/>
        <v>0</v>
      </c>
    </row>
    <row r="989" spans="1:11" hidden="1">
      <c r="A989" s="143">
        <v>2150103</v>
      </c>
      <c r="B989" s="144" t="s">
        <v>1178</v>
      </c>
      <c r="C989" s="138"/>
      <c r="D989" s="137">
        <f t="shared" si="76"/>
        <v>0</v>
      </c>
      <c r="E989" s="145">
        <v>0</v>
      </c>
      <c r="F989" s="137">
        <f t="shared" si="76"/>
        <v>0</v>
      </c>
      <c r="G989" s="136">
        <f t="shared" si="75"/>
        <v>0</v>
      </c>
      <c r="H989" s="133"/>
      <c r="I989" s="123" t="str">
        <f t="shared" si="77"/>
        <v>'2150103</v>
      </c>
      <c r="J989" s="142">
        <f t="shared" si="78"/>
        <v>7</v>
      </c>
      <c r="K989" s="172">
        <f t="shared" si="79"/>
        <v>0</v>
      </c>
    </row>
    <row r="990" spans="1:11" hidden="1">
      <c r="A990" s="143">
        <v>2150104</v>
      </c>
      <c r="B990" s="144" t="s">
        <v>1342</v>
      </c>
      <c r="C990" s="138"/>
      <c r="D990" s="137">
        <f t="shared" si="76"/>
        <v>0</v>
      </c>
      <c r="E990" s="145">
        <v>0</v>
      </c>
      <c r="F990" s="137">
        <f t="shared" si="76"/>
        <v>0</v>
      </c>
      <c r="G990" s="136">
        <f t="shared" si="75"/>
        <v>0</v>
      </c>
      <c r="H990" s="133"/>
      <c r="I990" s="123" t="str">
        <f t="shared" si="77"/>
        <v>'2150104</v>
      </c>
      <c r="J990" s="142">
        <f t="shared" si="78"/>
        <v>7</v>
      </c>
      <c r="K990" s="172">
        <f t="shared" si="79"/>
        <v>0</v>
      </c>
    </row>
    <row r="991" spans="1:11" hidden="1">
      <c r="A991" s="143">
        <v>2150105</v>
      </c>
      <c r="B991" s="144" t="s">
        <v>1343</v>
      </c>
      <c r="C991" s="138"/>
      <c r="D991" s="137">
        <f t="shared" si="76"/>
        <v>0</v>
      </c>
      <c r="E991" s="145">
        <v>0</v>
      </c>
      <c r="F991" s="137">
        <f t="shared" si="76"/>
        <v>0</v>
      </c>
      <c r="G991" s="136">
        <f t="shared" si="75"/>
        <v>0</v>
      </c>
      <c r="H991" s="133"/>
      <c r="I991" s="123" t="str">
        <f t="shared" si="77"/>
        <v>'2150105</v>
      </c>
      <c r="J991" s="142">
        <f t="shared" si="78"/>
        <v>7</v>
      </c>
      <c r="K991" s="172">
        <f t="shared" si="79"/>
        <v>0</v>
      </c>
    </row>
    <row r="992" spans="1:11" hidden="1">
      <c r="A992" s="143">
        <v>2150106</v>
      </c>
      <c r="B992" s="144" t="s">
        <v>1344</v>
      </c>
      <c r="C992" s="138"/>
      <c r="D992" s="137">
        <f t="shared" si="76"/>
        <v>0</v>
      </c>
      <c r="E992" s="145">
        <v>0</v>
      </c>
      <c r="F992" s="137">
        <f t="shared" si="76"/>
        <v>0</v>
      </c>
      <c r="G992" s="136">
        <f t="shared" si="75"/>
        <v>0</v>
      </c>
      <c r="H992" s="133"/>
      <c r="I992" s="123" t="str">
        <f t="shared" si="77"/>
        <v>'2150106</v>
      </c>
      <c r="J992" s="142">
        <f t="shared" si="78"/>
        <v>7</v>
      </c>
      <c r="K992" s="172">
        <f t="shared" si="79"/>
        <v>0</v>
      </c>
    </row>
    <row r="993" spans="1:11" hidden="1">
      <c r="A993" s="143">
        <v>2150107</v>
      </c>
      <c r="B993" s="144" t="s">
        <v>1345</v>
      </c>
      <c r="C993" s="138"/>
      <c r="D993" s="137">
        <f t="shared" si="76"/>
        <v>0</v>
      </c>
      <c r="E993" s="145">
        <v>0</v>
      </c>
      <c r="F993" s="137">
        <f t="shared" si="76"/>
        <v>0</v>
      </c>
      <c r="G993" s="136">
        <f t="shared" si="75"/>
        <v>0</v>
      </c>
      <c r="H993" s="133"/>
      <c r="I993" s="123" t="str">
        <f t="shared" si="77"/>
        <v>'2150107</v>
      </c>
      <c r="J993" s="142">
        <f t="shared" si="78"/>
        <v>7</v>
      </c>
      <c r="K993" s="172">
        <f t="shared" si="79"/>
        <v>0</v>
      </c>
    </row>
    <row r="994" spans="1:11" hidden="1">
      <c r="A994" s="143">
        <v>2150108</v>
      </c>
      <c r="B994" s="144" t="s">
        <v>1346</v>
      </c>
      <c r="C994" s="138"/>
      <c r="D994" s="137">
        <f t="shared" si="76"/>
        <v>0</v>
      </c>
      <c r="E994" s="145">
        <v>0</v>
      </c>
      <c r="F994" s="137">
        <f t="shared" si="76"/>
        <v>0</v>
      </c>
      <c r="G994" s="136">
        <f t="shared" si="75"/>
        <v>0</v>
      </c>
      <c r="H994" s="133"/>
      <c r="I994" s="123" t="str">
        <f t="shared" si="77"/>
        <v>'2150108</v>
      </c>
      <c r="J994" s="142">
        <f t="shared" si="78"/>
        <v>7</v>
      </c>
      <c r="K994" s="172">
        <f t="shared" si="79"/>
        <v>0</v>
      </c>
    </row>
    <row r="995" spans="1:11" hidden="1">
      <c r="A995" s="143">
        <v>2150199</v>
      </c>
      <c r="B995" s="144" t="s">
        <v>1347</v>
      </c>
      <c r="C995" s="138"/>
      <c r="D995" s="137">
        <f t="shared" si="76"/>
        <v>0</v>
      </c>
      <c r="E995" s="145">
        <v>0</v>
      </c>
      <c r="F995" s="137">
        <f t="shared" si="76"/>
        <v>0</v>
      </c>
      <c r="G995" s="136">
        <f t="shared" si="75"/>
        <v>0</v>
      </c>
      <c r="H995" s="133"/>
      <c r="I995" s="123" t="str">
        <f t="shared" si="77"/>
        <v>'2150199</v>
      </c>
      <c r="J995" s="142">
        <f t="shared" si="78"/>
        <v>7</v>
      </c>
      <c r="K995" s="172">
        <f t="shared" si="79"/>
        <v>0</v>
      </c>
    </row>
    <row r="996" spans="1:11" hidden="1">
      <c r="A996" s="143">
        <v>21502</v>
      </c>
      <c r="B996" s="144" t="s">
        <v>1348</v>
      </c>
      <c r="C996" s="138"/>
      <c r="D996" s="137">
        <f t="shared" si="76"/>
        <v>0</v>
      </c>
      <c r="E996" s="145">
        <v>0</v>
      </c>
      <c r="F996" s="137">
        <f t="shared" si="76"/>
        <v>0</v>
      </c>
      <c r="G996" s="136">
        <f t="shared" si="75"/>
        <v>0</v>
      </c>
      <c r="H996" s="133"/>
      <c r="I996" s="123" t="str">
        <f t="shared" si="77"/>
        <v>'21502</v>
      </c>
      <c r="J996" s="142">
        <f t="shared" si="78"/>
        <v>5</v>
      </c>
      <c r="K996" s="172">
        <f t="shared" si="79"/>
        <v>0</v>
      </c>
    </row>
    <row r="997" spans="1:11" hidden="1">
      <c r="A997" s="143">
        <v>2150201</v>
      </c>
      <c r="B997" s="144" t="s">
        <v>1176</v>
      </c>
      <c r="C997" s="138"/>
      <c r="D997" s="137">
        <f t="shared" si="76"/>
        <v>0</v>
      </c>
      <c r="E997" s="145">
        <v>0</v>
      </c>
      <c r="F997" s="137">
        <f t="shared" si="76"/>
        <v>0</v>
      </c>
      <c r="G997" s="136">
        <f t="shared" si="75"/>
        <v>0</v>
      </c>
      <c r="H997" s="133"/>
      <c r="I997" s="123" t="str">
        <f t="shared" si="77"/>
        <v>'2150201</v>
      </c>
      <c r="J997" s="142">
        <f t="shared" si="78"/>
        <v>7</v>
      </c>
      <c r="K997" s="172">
        <f t="shared" si="79"/>
        <v>0</v>
      </c>
    </row>
    <row r="998" spans="1:11" hidden="1">
      <c r="A998" s="143">
        <v>2150202</v>
      </c>
      <c r="B998" s="144" t="s">
        <v>1177</v>
      </c>
      <c r="C998" s="138"/>
      <c r="D998" s="137">
        <f t="shared" si="76"/>
        <v>0</v>
      </c>
      <c r="E998" s="145">
        <v>0</v>
      </c>
      <c r="F998" s="137">
        <f t="shared" si="76"/>
        <v>0</v>
      </c>
      <c r="G998" s="136">
        <f t="shared" si="75"/>
        <v>0</v>
      </c>
      <c r="H998" s="133"/>
      <c r="I998" s="123" t="str">
        <f t="shared" si="77"/>
        <v>'2150202</v>
      </c>
      <c r="J998" s="142">
        <f t="shared" si="78"/>
        <v>7</v>
      </c>
      <c r="K998" s="172">
        <f t="shared" si="79"/>
        <v>0</v>
      </c>
    </row>
    <row r="999" spans="1:11" hidden="1">
      <c r="A999" s="143">
        <v>2150203</v>
      </c>
      <c r="B999" s="144" t="s">
        <v>1178</v>
      </c>
      <c r="C999" s="138"/>
      <c r="D999" s="137">
        <f t="shared" si="76"/>
        <v>0</v>
      </c>
      <c r="E999" s="145">
        <v>0</v>
      </c>
      <c r="F999" s="137">
        <f t="shared" si="76"/>
        <v>0</v>
      </c>
      <c r="G999" s="136">
        <f t="shared" si="75"/>
        <v>0</v>
      </c>
      <c r="H999" s="133"/>
      <c r="I999" s="123" t="str">
        <f t="shared" si="77"/>
        <v>'2150203</v>
      </c>
      <c r="J999" s="142">
        <f t="shared" si="78"/>
        <v>7</v>
      </c>
      <c r="K999" s="172">
        <f t="shared" si="79"/>
        <v>0</v>
      </c>
    </row>
    <row r="1000" spans="1:11" hidden="1">
      <c r="A1000" s="143">
        <v>2150204</v>
      </c>
      <c r="B1000" s="144" t="s">
        <v>1349</v>
      </c>
      <c r="C1000" s="138"/>
      <c r="D1000" s="137">
        <f t="shared" si="76"/>
        <v>0</v>
      </c>
      <c r="E1000" s="145">
        <v>0</v>
      </c>
      <c r="F1000" s="137">
        <f t="shared" si="76"/>
        <v>0</v>
      </c>
      <c r="G1000" s="136">
        <f t="shared" si="75"/>
        <v>0</v>
      </c>
      <c r="H1000" s="133"/>
      <c r="I1000" s="123" t="str">
        <f t="shared" si="77"/>
        <v>'2150204</v>
      </c>
      <c r="J1000" s="142">
        <f t="shared" si="78"/>
        <v>7</v>
      </c>
      <c r="K1000" s="172">
        <f t="shared" si="79"/>
        <v>0</v>
      </c>
    </row>
    <row r="1001" spans="1:11" hidden="1">
      <c r="A1001" s="143">
        <v>2150205</v>
      </c>
      <c r="B1001" s="144" t="s">
        <v>1350</v>
      </c>
      <c r="C1001" s="138"/>
      <c r="D1001" s="137">
        <f t="shared" si="76"/>
        <v>0</v>
      </c>
      <c r="E1001" s="145">
        <v>0</v>
      </c>
      <c r="F1001" s="137">
        <f t="shared" si="76"/>
        <v>0</v>
      </c>
      <c r="G1001" s="136">
        <f t="shared" si="75"/>
        <v>0</v>
      </c>
      <c r="H1001" s="133"/>
      <c r="I1001" s="123" t="str">
        <f t="shared" si="77"/>
        <v>'2150205</v>
      </c>
      <c r="J1001" s="142">
        <f t="shared" si="78"/>
        <v>7</v>
      </c>
      <c r="K1001" s="172">
        <f t="shared" si="79"/>
        <v>0</v>
      </c>
    </row>
    <row r="1002" spans="1:11" hidden="1">
      <c r="A1002" s="143">
        <v>2150206</v>
      </c>
      <c r="B1002" s="144" t="s">
        <v>1351</v>
      </c>
      <c r="C1002" s="138"/>
      <c r="D1002" s="137">
        <f t="shared" si="76"/>
        <v>0</v>
      </c>
      <c r="E1002" s="145">
        <v>0</v>
      </c>
      <c r="F1002" s="137">
        <f t="shared" si="76"/>
        <v>0</v>
      </c>
      <c r="G1002" s="136">
        <f t="shared" si="75"/>
        <v>0</v>
      </c>
      <c r="H1002" s="133"/>
      <c r="I1002" s="123" t="str">
        <f t="shared" si="77"/>
        <v>'2150206</v>
      </c>
      <c r="J1002" s="142">
        <f t="shared" si="78"/>
        <v>7</v>
      </c>
      <c r="K1002" s="172">
        <f t="shared" si="79"/>
        <v>0</v>
      </c>
    </row>
    <row r="1003" spans="1:11" hidden="1">
      <c r="A1003" s="143">
        <v>2150207</v>
      </c>
      <c r="B1003" s="144" t="s">
        <v>1352</v>
      </c>
      <c r="C1003" s="138"/>
      <c r="D1003" s="137">
        <f t="shared" si="76"/>
        <v>0</v>
      </c>
      <c r="E1003" s="145">
        <v>0</v>
      </c>
      <c r="F1003" s="137">
        <f t="shared" si="76"/>
        <v>0</v>
      </c>
      <c r="G1003" s="136">
        <f t="shared" si="75"/>
        <v>0</v>
      </c>
      <c r="H1003" s="133"/>
      <c r="I1003" s="123" t="str">
        <f t="shared" si="77"/>
        <v>'2150207</v>
      </c>
      <c r="J1003" s="142">
        <f t="shared" si="78"/>
        <v>7</v>
      </c>
      <c r="K1003" s="172">
        <f t="shared" si="79"/>
        <v>0</v>
      </c>
    </row>
    <row r="1004" spans="1:11" hidden="1">
      <c r="A1004" s="143">
        <v>2150208</v>
      </c>
      <c r="B1004" s="144" t="s">
        <v>1353</v>
      </c>
      <c r="C1004" s="138"/>
      <c r="D1004" s="137">
        <f t="shared" si="76"/>
        <v>0</v>
      </c>
      <c r="E1004" s="145">
        <v>0</v>
      </c>
      <c r="F1004" s="137">
        <f t="shared" si="76"/>
        <v>0</v>
      </c>
      <c r="G1004" s="136">
        <f t="shared" si="75"/>
        <v>0</v>
      </c>
      <c r="H1004" s="133"/>
      <c r="I1004" s="123" t="str">
        <f t="shared" si="77"/>
        <v>'2150208</v>
      </c>
      <c r="J1004" s="142">
        <f t="shared" si="78"/>
        <v>7</v>
      </c>
      <c r="K1004" s="172">
        <f t="shared" si="79"/>
        <v>0</v>
      </c>
    </row>
    <row r="1005" spans="1:11" hidden="1">
      <c r="A1005" s="143">
        <v>2150209</v>
      </c>
      <c r="B1005" s="144" t="s">
        <v>1354</v>
      </c>
      <c r="C1005" s="138"/>
      <c r="D1005" s="137">
        <f t="shared" si="76"/>
        <v>0</v>
      </c>
      <c r="E1005" s="145">
        <v>0</v>
      </c>
      <c r="F1005" s="137">
        <f t="shared" si="76"/>
        <v>0</v>
      </c>
      <c r="G1005" s="136">
        <f t="shared" si="75"/>
        <v>0</v>
      </c>
      <c r="H1005" s="133"/>
      <c r="I1005" s="123" t="str">
        <f t="shared" si="77"/>
        <v>'2150209</v>
      </c>
      <c r="J1005" s="142">
        <f t="shared" si="78"/>
        <v>7</v>
      </c>
      <c r="K1005" s="172">
        <f t="shared" si="79"/>
        <v>0</v>
      </c>
    </row>
    <row r="1006" spans="1:11" hidden="1">
      <c r="A1006" s="143">
        <v>2150210</v>
      </c>
      <c r="B1006" s="144" t="s">
        <v>1355</v>
      </c>
      <c r="C1006" s="138"/>
      <c r="D1006" s="137">
        <f t="shared" si="76"/>
        <v>0</v>
      </c>
      <c r="E1006" s="145">
        <v>0</v>
      </c>
      <c r="F1006" s="137">
        <f t="shared" si="76"/>
        <v>0</v>
      </c>
      <c r="G1006" s="136">
        <f t="shared" si="75"/>
        <v>0</v>
      </c>
      <c r="H1006" s="133"/>
      <c r="I1006" s="123" t="str">
        <f t="shared" si="77"/>
        <v>'2150210</v>
      </c>
      <c r="J1006" s="142">
        <f t="shared" si="78"/>
        <v>7</v>
      </c>
      <c r="K1006" s="172">
        <f t="shared" si="79"/>
        <v>0</v>
      </c>
    </row>
    <row r="1007" spans="1:11" hidden="1">
      <c r="A1007" s="143">
        <v>2150212</v>
      </c>
      <c r="B1007" s="144" t="s">
        <v>1356</v>
      </c>
      <c r="C1007" s="138"/>
      <c r="D1007" s="137">
        <f t="shared" si="76"/>
        <v>0</v>
      </c>
      <c r="E1007" s="145">
        <v>0</v>
      </c>
      <c r="F1007" s="137">
        <f t="shared" si="76"/>
        <v>0</v>
      </c>
      <c r="G1007" s="136">
        <f t="shared" si="75"/>
        <v>0</v>
      </c>
      <c r="H1007" s="133"/>
      <c r="I1007" s="123" t="str">
        <f t="shared" si="77"/>
        <v>'2150212</v>
      </c>
      <c r="J1007" s="142">
        <f t="shared" si="78"/>
        <v>7</v>
      </c>
      <c r="K1007" s="172">
        <f t="shared" si="79"/>
        <v>0</v>
      </c>
    </row>
    <row r="1008" spans="1:11" hidden="1">
      <c r="A1008" s="143">
        <v>2150213</v>
      </c>
      <c r="B1008" s="144" t="s">
        <v>1357</v>
      </c>
      <c r="C1008" s="138"/>
      <c r="D1008" s="137">
        <f t="shared" si="76"/>
        <v>0</v>
      </c>
      <c r="E1008" s="145">
        <v>0</v>
      </c>
      <c r="F1008" s="137">
        <f t="shared" si="76"/>
        <v>0</v>
      </c>
      <c r="G1008" s="136">
        <f t="shared" si="75"/>
        <v>0</v>
      </c>
      <c r="H1008" s="133"/>
      <c r="I1008" s="123" t="str">
        <f t="shared" si="77"/>
        <v>'2150213</v>
      </c>
      <c r="J1008" s="142">
        <f t="shared" si="78"/>
        <v>7</v>
      </c>
      <c r="K1008" s="172">
        <f t="shared" si="79"/>
        <v>0</v>
      </c>
    </row>
    <row r="1009" spans="1:11" hidden="1">
      <c r="A1009" s="143">
        <v>2150214</v>
      </c>
      <c r="B1009" s="144" t="s">
        <v>1358</v>
      </c>
      <c r="C1009" s="138"/>
      <c r="D1009" s="137">
        <f t="shared" si="76"/>
        <v>0</v>
      </c>
      <c r="E1009" s="145">
        <v>0</v>
      </c>
      <c r="F1009" s="137">
        <f t="shared" si="76"/>
        <v>0</v>
      </c>
      <c r="G1009" s="136">
        <f t="shared" si="75"/>
        <v>0</v>
      </c>
      <c r="H1009" s="133"/>
      <c r="I1009" s="123" t="str">
        <f t="shared" si="77"/>
        <v>'2150214</v>
      </c>
      <c r="J1009" s="142">
        <f t="shared" si="78"/>
        <v>7</v>
      </c>
      <c r="K1009" s="172">
        <f t="shared" si="79"/>
        <v>0</v>
      </c>
    </row>
    <row r="1010" spans="1:11" hidden="1">
      <c r="A1010" s="143">
        <v>2150215</v>
      </c>
      <c r="B1010" s="144" t="s">
        <v>1359</v>
      </c>
      <c r="C1010" s="138"/>
      <c r="D1010" s="137">
        <f t="shared" si="76"/>
        <v>0</v>
      </c>
      <c r="E1010" s="145">
        <v>0</v>
      </c>
      <c r="F1010" s="137">
        <f t="shared" si="76"/>
        <v>0</v>
      </c>
      <c r="G1010" s="136">
        <f t="shared" si="75"/>
        <v>0</v>
      </c>
      <c r="H1010" s="133"/>
      <c r="I1010" s="123" t="str">
        <f t="shared" si="77"/>
        <v>'2150215</v>
      </c>
      <c r="J1010" s="142">
        <f t="shared" si="78"/>
        <v>7</v>
      </c>
      <c r="K1010" s="172">
        <f t="shared" si="79"/>
        <v>0</v>
      </c>
    </row>
    <row r="1011" spans="1:11" hidden="1">
      <c r="A1011" s="143">
        <v>2150299</v>
      </c>
      <c r="B1011" s="144" t="s">
        <v>1360</v>
      </c>
      <c r="C1011" s="138"/>
      <c r="D1011" s="137">
        <f t="shared" si="76"/>
        <v>0</v>
      </c>
      <c r="E1011" s="145">
        <v>0</v>
      </c>
      <c r="F1011" s="137">
        <f t="shared" si="76"/>
        <v>0</v>
      </c>
      <c r="G1011" s="136">
        <f t="shared" si="75"/>
        <v>0</v>
      </c>
      <c r="H1011" s="133"/>
      <c r="I1011" s="123" t="str">
        <f t="shared" si="77"/>
        <v>'2150299</v>
      </c>
      <c r="J1011" s="142">
        <f t="shared" si="78"/>
        <v>7</v>
      </c>
      <c r="K1011" s="172">
        <f t="shared" si="79"/>
        <v>0</v>
      </c>
    </row>
    <row r="1012" spans="1:11" hidden="1">
      <c r="A1012" s="143">
        <v>21503</v>
      </c>
      <c r="B1012" s="144" t="s">
        <v>1361</v>
      </c>
      <c r="C1012" s="138"/>
      <c r="D1012" s="137">
        <f t="shared" si="76"/>
        <v>0</v>
      </c>
      <c r="E1012" s="145">
        <v>0</v>
      </c>
      <c r="F1012" s="137">
        <f t="shared" si="76"/>
        <v>0</v>
      </c>
      <c r="G1012" s="136">
        <f t="shared" si="75"/>
        <v>0</v>
      </c>
      <c r="H1012" s="133"/>
      <c r="I1012" s="123" t="str">
        <f t="shared" si="77"/>
        <v>'21503</v>
      </c>
      <c r="J1012" s="142">
        <f t="shared" si="78"/>
        <v>5</v>
      </c>
      <c r="K1012" s="172">
        <f t="shared" si="79"/>
        <v>0</v>
      </c>
    </row>
    <row r="1013" spans="1:11" hidden="1">
      <c r="A1013" s="143">
        <v>2150301</v>
      </c>
      <c r="B1013" s="144" t="s">
        <v>1176</v>
      </c>
      <c r="C1013" s="138"/>
      <c r="D1013" s="137">
        <f t="shared" si="76"/>
        <v>0</v>
      </c>
      <c r="E1013" s="145">
        <v>0</v>
      </c>
      <c r="F1013" s="137">
        <f t="shared" si="76"/>
        <v>0</v>
      </c>
      <c r="G1013" s="136">
        <f t="shared" si="75"/>
        <v>0</v>
      </c>
      <c r="H1013" s="133"/>
      <c r="I1013" s="123" t="str">
        <f t="shared" si="77"/>
        <v>'2150301</v>
      </c>
      <c r="J1013" s="142">
        <f t="shared" si="78"/>
        <v>7</v>
      </c>
      <c r="K1013" s="172">
        <f t="shared" si="79"/>
        <v>0</v>
      </c>
    </row>
    <row r="1014" spans="1:11" hidden="1">
      <c r="A1014" s="143">
        <v>2150302</v>
      </c>
      <c r="B1014" s="144" t="s">
        <v>1177</v>
      </c>
      <c r="C1014" s="138"/>
      <c r="D1014" s="137">
        <f t="shared" si="76"/>
        <v>0</v>
      </c>
      <c r="E1014" s="145">
        <v>0</v>
      </c>
      <c r="F1014" s="137">
        <f t="shared" si="76"/>
        <v>0</v>
      </c>
      <c r="G1014" s="136">
        <f t="shared" si="75"/>
        <v>0</v>
      </c>
      <c r="H1014" s="133"/>
      <c r="I1014" s="123" t="str">
        <f t="shared" si="77"/>
        <v>'2150302</v>
      </c>
      <c r="J1014" s="142">
        <f t="shared" si="78"/>
        <v>7</v>
      </c>
      <c r="K1014" s="172">
        <f t="shared" si="79"/>
        <v>0</v>
      </c>
    </row>
    <row r="1015" spans="1:11" hidden="1">
      <c r="A1015" s="143">
        <v>2150303</v>
      </c>
      <c r="B1015" s="144" t="s">
        <v>1178</v>
      </c>
      <c r="C1015" s="138"/>
      <c r="D1015" s="137">
        <f t="shared" si="76"/>
        <v>0</v>
      </c>
      <c r="E1015" s="145">
        <v>0</v>
      </c>
      <c r="F1015" s="137">
        <f t="shared" si="76"/>
        <v>0</v>
      </c>
      <c r="G1015" s="136">
        <f t="shared" si="75"/>
        <v>0</v>
      </c>
      <c r="H1015" s="133"/>
      <c r="I1015" s="123" t="str">
        <f t="shared" si="77"/>
        <v>'2150303</v>
      </c>
      <c r="J1015" s="142">
        <f t="shared" si="78"/>
        <v>7</v>
      </c>
      <c r="K1015" s="172">
        <f t="shared" si="79"/>
        <v>0</v>
      </c>
    </row>
    <row r="1016" spans="1:11" hidden="1">
      <c r="A1016" s="143">
        <v>2150399</v>
      </c>
      <c r="B1016" s="144" t="s">
        <v>1362</v>
      </c>
      <c r="C1016" s="138"/>
      <c r="D1016" s="137">
        <f t="shared" si="76"/>
        <v>0</v>
      </c>
      <c r="E1016" s="145">
        <v>0</v>
      </c>
      <c r="F1016" s="137">
        <f t="shared" si="76"/>
        <v>0</v>
      </c>
      <c r="G1016" s="136">
        <f t="shared" si="75"/>
        <v>0</v>
      </c>
      <c r="H1016" s="133"/>
      <c r="I1016" s="123" t="str">
        <f t="shared" si="77"/>
        <v>'2150399</v>
      </c>
      <c r="J1016" s="142">
        <f t="shared" si="78"/>
        <v>7</v>
      </c>
      <c r="K1016" s="172">
        <f t="shared" si="79"/>
        <v>0</v>
      </c>
    </row>
    <row r="1017" spans="1:11" hidden="1">
      <c r="A1017" s="143">
        <v>21505</v>
      </c>
      <c r="B1017" s="144" t="s">
        <v>1363</v>
      </c>
      <c r="C1017" s="138"/>
      <c r="D1017" s="137">
        <f t="shared" si="76"/>
        <v>0</v>
      </c>
      <c r="E1017" s="145">
        <v>0</v>
      </c>
      <c r="F1017" s="137">
        <f t="shared" si="76"/>
        <v>0</v>
      </c>
      <c r="G1017" s="136">
        <f t="shared" si="75"/>
        <v>0</v>
      </c>
      <c r="H1017" s="133"/>
      <c r="I1017" s="123" t="str">
        <f t="shared" si="77"/>
        <v>'21505</v>
      </c>
      <c r="J1017" s="142">
        <f t="shared" si="78"/>
        <v>5</v>
      </c>
      <c r="K1017" s="172">
        <f t="shared" si="79"/>
        <v>0</v>
      </c>
    </row>
    <row r="1018" spans="1:11" hidden="1">
      <c r="A1018" s="143">
        <v>2150501</v>
      </c>
      <c r="B1018" s="144" t="s">
        <v>1176</v>
      </c>
      <c r="C1018" s="138"/>
      <c r="D1018" s="137">
        <f t="shared" si="76"/>
        <v>0</v>
      </c>
      <c r="E1018" s="145">
        <v>0</v>
      </c>
      <c r="F1018" s="137">
        <f t="shared" si="76"/>
        <v>0</v>
      </c>
      <c r="G1018" s="136">
        <f t="shared" si="75"/>
        <v>0</v>
      </c>
      <c r="H1018" s="133"/>
      <c r="I1018" s="123" t="str">
        <f t="shared" si="77"/>
        <v>'2150501</v>
      </c>
      <c r="J1018" s="142">
        <f t="shared" si="78"/>
        <v>7</v>
      </c>
      <c r="K1018" s="172">
        <f t="shared" si="79"/>
        <v>0</v>
      </c>
    </row>
    <row r="1019" spans="1:11" hidden="1">
      <c r="A1019" s="143">
        <v>2150502</v>
      </c>
      <c r="B1019" s="144" t="s">
        <v>1177</v>
      </c>
      <c r="C1019" s="138"/>
      <c r="D1019" s="137">
        <f t="shared" si="76"/>
        <v>0</v>
      </c>
      <c r="E1019" s="145">
        <v>0</v>
      </c>
      <c r="F1019" s="137">
        <f t="shared" si="76"/>
        <v>0</v>
      </c>
      <c r="G1019" s="136">
        <f t="shared" si="75"/>
        <v>0</v>
      </c>
      <c r="H1019" s="133"/>
      <c r="I1019" s="123" t="str">
        <f t="shared" si="77"/>
        <v>'2150502</v>
      </c>
      <c r="J1019" s="142">
        <f t="shared" si="78"/>
        <v>7</v>
      </c>
      <c r="K1019" s="172">
        <f t="shared" si="79"/>
        <v>0</v>
      </c>
    </row>
    <row r="1020" spans="1:11" hidden="1">
      <c r="A1020" s="143">
        <v>2150503</v>
      </c>
      <c r="B1020" s="144" t="s">
        <v>1178</v>
      </c>
      <c r="C1020" s="138"/>
      <c r="D1020" s="137">
        <f t="shared" si="76"/>
        <v>0</v>
      </c>
      <c r="E1020" s="145">
        <v>0</v>
      </c>
      <c r="F1020" s="137">
        <f t="shared" si="76"/>
        <v>0</v>
      </c>
      <c r="G1020" s="136">
        <f t="shared" si="75"/>
        <v>0</v>
      </c>
      <c r="H1020" s="133"/>
      <c r="I1020" s="123" t="str">
        <f t="shared" si="77"/>
        <v>'2150503</v>
      </c>
      <c r="J1020" s="142">
        <f t="shared" si="78"/>
        <v>7</v>
      </c>
      <c r="K1020" s="172">
        <f t="shared" si="79"/>
        <v>0</v>
      </c>
    </row>
    <row r="1021" spans="1:11" hidden="1">
      <c r="A1021" s="143">
        <v>2150505</v>
      </c>
      <c r="B1021" s="144" t="s">
        <v>1364</v>
      </c>
      <c r="C1021" s="138"/>
      <c r="D1021" s="137">
        <f t="shared" si="76"/>
        <v>0</v>
      </c>
      <c r="E1021" s="145">
        <v>0</v>
      </c>
      <c r="F1021" s="137">
        <f t="shared" si="76"/>
        <v>0</v>
      </c>
      <c r="G1021" s="136">
        <f t="shared" si="75"/>
        <v>0</v>
      </c>
      <c r="H1021" s="133"/>
      <c r="I1021" s="123" t="str">
        <f t="shared" si="77"/>
        <v>'2150505</v>
      </c>
      <c r="J1021" s="142">
        <f t="shared" si="78"/>
        <v>7</v>
      </c>
      <c r="K1021" s="172">
        <f t="shared" si="79"/>
        <v>0</v>
      </c>
    </row>
    <row r="1022" spans="1:11" hidden="1">
      <c r="A1022" s="143">
        <v>2150506</v>
      </c>
      <c r="B1022" s="144" t="s">
        <v>1365</v>
      </c>
      <c r="C1022" s="138"/>
      <c r="D1022" s="137">
        <f t="shared" si="76"/>
        <v>0</v>
      </c>
      <c r="E1022" s="145">
        <v>0</v>
      </c>
      <c r="F1022" s="137">
        <f t="shared" si="76"/>
        <v>0</v>
      </c>
      <c r="G1022" s="136">
        <f t="shared" si="75"/>
        <v>0</v>
      </c>
      <c r="H1022" s="133"/>
      <c r="I1022" s="123" t="str">
        <f t="shared" si="77"/>
        <v>'2150506</v>
      </c>
      <c r="J1022" s="142">
        <f t="shared" si="78"/>
        <v>7</v>
      </c>
      <c r="K1022" s="172">
        <f t="shared" si="79"/>
        <v>0</v>
      </c>
    </row>
    <row r="1023" spans="1:11" hidden="1">
      <c r="A1023" s="143">
        <v>2150507</v>
      </c>
      <c r="B1023" s="144" t="s">
        <v>1366</v>
      </c>
      <c r="C1023" s="138"/>
      <c r="D1023" s="137">
        <f t="shared" si="76"/>
        <v>0</v>
      </c>
      <c r="E1023" s="145">
        <v>0</v>
      </c>
      <c r="F1023" s="137">
        <f t="shared" si="76"/>
        <v>0</v>
      </c>
      <c r="G1023" s="136">
        <f t="shared" si="75"/>
        <v>0</v>
      </c>
      <c r="H1023" s="133"/>
      <c r="I1023" s="123" t="str">
        <f t="shared" si="77"/>
        <v>'2150507</v>
      </c>
      <c r="J1023" s="142">
        <f t="shared" si="78"/>
        <v>7</v>
      </c>
      <c r="K1023" s="172">
        <f t="shared" si="79"/>
        <v>0</v>
      </c>
    </row>
    <row r="1024" spans="1:11" hidden="1">
      <c r="A1024" s="143">
        <v>2150508</v>
      </c>
      <c r="B1024" s="144" t="s">
        <v>1367</v>
      </c>
      <c r="C1024" s="138"/>
      <c r="D1024" s="137">
        <f t="shared" si="76"/>
        <v>0</v>
      </c>
      <c r="E1024" s="145">
        <v>0</v>
      </c>
      <c r="F1024" s="137">
        <f t="shared" si="76"/>
        <v>0</v>
      </c>
      <c r="G1024" s="136">
        <f t="shared" si="75"/>
        <v>0</v>
      </c>
      <c r="H1024" s="133"/>
      <c r="I1024" s="123" t="str">
        <f t="shared" si="77"/>
        <v>'2150508</v>
      </c>
      <c r="J1024" s="142">
        <f t="shared" si="78"/>
        <v>7</v>
      </c>
      <c r="K1024" s="172">
        <f t="shared" si="79"/>
        <v>0</v>
      </c>
    </row>
    <row r="1025" spans="1:11" hidden="1">
      <c r="A1025" s="143">
        <v>2150509</v>
      </c>
      <c r="B1025" s="144" t="s">
        <v>1368</v>
      </c>
      <c r="C1025" s="138"/>
      <c r="D1025" s="137">
        <f t="shared" si="76"/>
        <v>0</v>
      </c>
      <c r="E1025" s="145">
        <v>0</v>
      </c>
      <c r="F1025" s="137">
        <f t="shared" si="76"/>
        <v>0</v>
      </c>
      <c r="G1025" s="136">
        <f t="shared" si="75"/>
        <v>0</v>
      </c>
      <c r="H1025" s="133"/>
      <c r="I1025" s="123" t="str">
        <f t="shared" si="77"/>
        <v>'2150509</v>
      </c>
      <c r="J1025" s="142">
        <f t="shared" si="78"/>
        <v>7</v>
      </c>
      <c r="K1025" s="172">
        <f t="shared" si="79"/>
        <v>0</v>
      </c>
    </row>
    <row r="1026" spans="1:11" hidden="1">
      <c r="A1026" s="143">
        <v>2150510</v>
      </c>
      <c r="B1026" s="144" t="s">
        <v>1369</v>
      </c>
      <c r="C1026" s="138"/>
      <c r="D1026" s="137">
        <f t="shared" si="76"/>
        <v>0</v>
      </c>
      <c r="E1026" s="145">
        <v>0</v>
      </c>
      <c r="F1026" s="137">
        <f t="shared" si="76"/>
        <v>0</v>
      </c>
      <c r="G1026" s="136">
        <f t="shared" si="75"/>
        <v>0</v>
      </c>
      <c r="H1026" s="133"/>
      <c r="I1026" s="123" t="str">
        <f t="shared" si="77"/>
        <v>'2150510</v>
      </c>
      <c r="J1026" s="142">
        <f t="shared" si="78"/>
        <v>7</v>
      </c>
      <c r="K1026" s="172">
        <f t="shared" si="79"/>
        <v>0</v>
      </c>
    </row>
    <row r="1027" spans="1:11" hidden="1">
      <c r="A1027" s="143">
        <v>2150511</v>
      </c>
      <c r="B1027" s="144" t="s">
        <v>1370</v>
      </c>
      <c r="C1027" s="138"/>
      <c r="D1027" s="137">
        <f t="shared" si="76"/>
        <v>0</v>
      </c>
      <c r="E1027" s="145">
        <v>0</v>
      </c>
      <c r="F1027" s="137">
        <f t="shared" si="76"/>
        <v>0</v>
      </c>
      <c r="G1027" s="136">
        <f t="shared" si="75"/>
        <v>0</v>
      </c>
      <c r="H1027" s="133"/>
      <c r="I1027" s="123" t="str">
        <f t="shared" si="77"/>
        <v>'2150511</v>
      </c>
      <c r="J1027" s="142">
        <f t="shared" si="78"/>
        <v>7</v>
      </c>
      <c r="K1027" s="172">
        <f t="shared" si="79"/>
        <v>0</v>
      </c>
    </row>
    <row r="1028" spans="1:11" hidden="1">
      <c r="A1028" s="143">
        <v>2150513</v>
      </c>
      <c r="B1028" s="144" t="s">
        <v>1315</v>
      </c>
      <c r="C1028" s="138"/>
      <c r="D1028" s="137">
        <f t="shared" si="76"/>
        <v>0</v>
      </c>
      <c r="E1028" s="145">
        <v>0</v>
      </c>
      <c r="F1028" s="137">
        <f t="shared" si="76"/>
        <v>0</v>
      </c>
      <c r="G1028" s="136">
        <f t="shared" si="75"/>
        <v>0</v>
      </c>
      <c r="H1028" s="133"/>
      <c r="I1028" s="123" t="str">
        <f t="shared" si="77"/>
        <v>'2150513</v>
      </c>
      <c r="J1028" s="142">
        <f t="shared" si="78"/>
        <v>7</v>
      </c>
      <c r="K1028" s="172">
        <f t="shared" si="79"/>
        <v>0</v>
      </c>
    </row>
    <row r="1029" spans="1:11" hidden="1">
      <c r="A1029" s="143">
        <v>2150515</v>
      </c>
      <c r="B1029" s="144" t="s">
        <v>1371</v>
      </c>
      <c r="C1029" s="138"/>
      <c r="D1029" s="137">
        <f t="shared" si="76"/>
        <v>0</v>
      </c>
      <c r="E1029" s="145">
        <v>0</v>
      </c>
      <c r="F1029" s="137">
        <f t="shared" si="76"/>
        <v>0</v>
      </c>
      <c r="G1029" s="136">
        <f t="shared" si="75"/>
        <v>0</v>
      </c>
      <c r="H1029" s="133"/>
      <c r="I1029" s="123" t="str">
        <f t="shared" si="77"/>
        <v>'2150515</v>
      </c>
      <c r="J1029" s="142">
        <f t="shared" si="78"/>
        <v>7</v>
      </c>
      <c r="K1029" s="172">
        <f t="shared" si="79"/>
        <v>0</v>
      </c>
    </row>
    <row r="1030" spans="1:11" hidden="1">
      <c r="A1030" s="143">
        <v>2150599</v>
      </c>
      <c r="B1030" s="144" t="s">
        <v>1372</v>
      </c>
      <c r="C1030" s="138"/>
      <c r="D1030" s="137">
        <f t="shared" si="76"/>
        <v>0</v>
      </c>
      <c r="E1030" s="145">
        <v>0</v>
      </c>
      <c r="F1030" s="137">
        <f t="shared" si="76"/>
        <v>0</v>
      </c>
      <c r="G1030" s="136">
        <f t="shared" ref="G1030:G1093" si="80">IF(ISERROR(F1030/D1030),,F1030/D1030)</f>
        <v>0</v>
      </c>
      <c r="H1030" s="133"/>
      <c r="I1030" s="123" t="str">
        <f t="shared" si="77"/>
        <v>'2150599</v>
      </c>
      <c r="J1030" s="142">
        <f t="shared" si="78"/>
        <v>7</v>
      </c>
      <c r="K1030" s="172">
        <f t="shared" si="79"/>
        <v>0</v>
      </c>
    </row>
    <row r="1031" spans="1:11" ht="14.45" customHeight="1">
      <c r="A1031" s="143">
        <v>21507</v>
      </c>
      <c r="B1031" s="144" t="s">
        <v>1373</v>
      </c>
      <c r="C1031" s="138">
        <v>9</v>
      </c>
      <c r="D1031" s="137">
        <f t="shared" ref="D1031:F1094" si="81">IF(COUNTIF($I:$I,$I1031&amp;"*")=1,C1031,IF($J1031=3,SUMIFS(C:C,$I:$I,$I1031&amp;"*",$J:$J,5),IF($J1031=5,SUMIFS(C:C,$I:$I,$I1031&amp;"*",$J:$J,7),C1031)))</f>
        <v>9</v>
      </c>
      <c r="E1031" s="145">
        <v>31</v>
      </c>
      <c r="F1031" s="137">
        <f t="shared" si="81"/>
        <v>31</v>
      </c>
      <c r="G1031" s="136">
        <f t="shared" si="80"/>
        <v>3.4444444444444446</v>
      </c>
      <c r="H1031" s="133"/>
      <c r="I1031" s="123" t="str">
        <f t="shared" ref="I1031:I1094" si="82">IF(LEN(A1031)=3,"'"&amp;A1031,IF(LEN(A1031)=5,"'"&amp;A1031,"'"&amp;A1031))</f>
        <v>'21507</v>
      </c>
      <c r="J1031" s="142">
        <f t="shared" ref="J1031:J1094" si="83">LEN(A1031)</f>
        <v>5</v>
      </c>
      <c r="K1031" s="172">
        <f t="shared" ref="K1031:K1094" si="84">D1031+F1031</f>
        <v>40</v>
      </c>
    </row>
    <row r="1032" spans="1:11" hidden="1">
      <c r="A1032" s="143">
        <v>2150701</v>
      </c>
      <c r="B1032" s="144" t="s">
        <v>1176</v>
      </c>
      <c r="C1032" s="138"/>
      <c r="D1032" s="137">
        <f t="shared" si="81"/>
        <v>0</v>
      </c>
      <c r="E1032" s="145">
        <v>0</v>
      </c>
      <c r="F1032" s="137">
        <f t="shared" si="81"/>
        <v>0</v>
      </c>
      <c r="G1032" s="136">
        <f t="shared" si="80"/>
        <v>0</v>
      </c>
      <c r="H1032" s="133"/>
      <c r="I1032" s="123" t="str">
        <f t="shared" si="82"/>
        <v>'2150701</v>
      </c>
      <c r="J1032" s="142">
        <f t="shared" si="83"/>
        <v>7</v>
      </c>
      <c r="K1032" s="172">
        <f t="shared" si="84"/>
        <v>0</v>
      </c>
    </row>
    <row r="1033" spans="1:11" hidden="1">
      <c r="A1033" s="143">
        <v>2150702</v>
      </c>
      <c r="B1033" s="144" t="s">
        <v>1177</v>
      </c>
      <c r="C1033" s="138"/>
      <c r="D1033" s="137">
        <f t="shared" si="81"/>
        <v>0</v>
      </c>
      <c r="E1033" s="145">
        <v>0</v>
      </c>
      <c r="F1033" s="137">
        <f t="shared" si="81"/>
        <v>0</v>
      </c>
      <c r="G1033" s="136">
        <f t="shared" si="80"/>
        <v>0</v>
      </c>
      <c r="H1033" s="133"/>
      <c r="I1033" s="123" t="str">
        <f t="shared" si="82"/>
        <v>'2150702</v>
      </c>
      <c r="J1033" s="142">
        <f t="shared" si="83"/>
        <v>7</v>
      </c>
      <c r="K1033" s="172">
        <f t="shared" si="84"/>
        <v>0</v>
      </c>
    </row>
    <row r="1034" spans="1:11" hidden="1">
      <c r="A1034" s="143">
        <v>2150703</v>
      </c>
      <c r="B1034" s="144" t="s">
        <v>1178</v>
      </c>
      <c r="C1034" s="138"/>
      <c r="D1034" s="137">
        <f t="shared" si="81"/>
        <v>0</v>
      </c>
      <c r="E1034" s="145">
        <v>0</v>
      </c>
      <c r="F1034" s="137">
        <f t="shared" si="81"/>
        <v>0</v>
      </c>
      <c r="G1034" s="136">
        <f t="shared" si="80"/>
        <v>0</v>
      </c>
      <c r="H1034" s="133"/>
      <c r="I1034" s="123" t="str">
        <f t="shared" si="82"/>
        <v>'2150703</v>
      </c>
      <c r="J1034" s="142">
        <f t="shared" si="83"/>
        <v>7</v>
      </c>
      <c r="K1034" s="172">
        <f t="shared" si="84"/>
        <v>0</v>
      </c>
    </row>
    <row r="1035" spans="1:11" hidden="1">
      <c r="A1035" s="143">
        <v>2150704</v>
      </c>
      <c r="B1035" s="144" t="s">
        <v>1374</v>
      </c>
      <c r="C1035" s="138"/>
      <c r="D1035" s="137">
        <f t="shared" si="81"/>
        <v>0</v>
      </c>
      <c r="E1035" s="145">
        <v>0</v>
      </c>
      <c r="F1035" s="137">
        <f t="shared" si="81"/>
        <v>0</v>
      </c>
      <c r="G1035" s="136">
        <f t="shared" si="80"/>
        <v>0</v>
      </c>
      <c r="H1035" s="133"/>
      <c r="I1035" s="123" t="str">
        <f t="shared" si="82"/>
        <v>'2150704</v>
      </c>
      <c r="J1035" s="142">
        <f t="shared" si="83"/>
        <v>7</v>
      </c>
      <c r="K1035" s="172">
        <f t="shared" si="84"/>
        <v>0</v>
      </c>
    </row>
    <row r="1036" spans="1:11" hidden="1">
      <c r="A1036" s="143">
        <v>2150705</v>
      </c>
      <c r="B1036" s="144" t="s">
        <v>1375</v>
      </c>
      <c r="C1036" s="138"/>
      <c r="D1036" s="137">
        <f t="shared" si="81"/>
        <v>0</v>
      </c>
      <c r="E1036" s="145">
        <v>0</v>
      </c>
      <c r="F1036" s="137">
        <f t="shared" si="81"/>
        <v>0</v>
      </c>
      <c r="G1036" s="136">
        <f t="shared" si="80"/>
        <v>0</v>
      </c>
      <c r="H1036" s="133"/>
      <c r="I1036" s="123" t="str">
        <f t="shared" si="82"/>
        <v>'2150705</v>
      </c>
      <c r="J1036" s="142">
        <f t="shared" si="83"/>
        <v>7</v>
      </c>
      <c r="K1036" s="172">
        <f t="shared" si="84"/>
        <v>0</v>
      </c>
    </row>
    <row r="1037" spans="1:11" ht="14.45" customHeight="1">
      <c r="A1037" s="143">
        <v>2150799</v>
      </c>
      <c r="B1037" s="144" t="s">
        <v>1376</v>
      </c>
      <c r="C1037" s="138">
        <v>9</v>
      </c>
      <c r="D1037" s="137">
        <f t="shared" si="81"/>
        <v>9</v>
      </c>
      <c r="E1037" s="145">
        <v>31</v>
      </c>
      <c r="F1037" s="137">
        <f t="shared" si="81"/>
        <v>31</v>
      </c>
      <c r="G1037" s="136">
        <f t="shared" si="80"/>
        <v>3.4444444444444446</v>
      </c>
      <c r="H1037" s="133"/>
      <c r="I1037" s="123" t="str">
        <f t="shared" si="82"/>
        <v>'2150799</v>
      </c>
      <c r="J1037" s="142">
        <f t="shared" si="83"/>
        <v>7</v>
      </c>
      <c r="K1037" s="172">
        <f t="shared" si="84"/>
        <v>40</v>
      </c>
    </row>
    <row r="1038" spans="1:11" ht="14.45" customHeight="1">
      <c r="A1038" s="143">
        <v>21508</v>
      </c>
      <c r="B1038" s="144" t="s">
        <v>1377</v>
      </c>
      <c r="C1038" s="138">
        <v>295</v>
      </c>
      <c r="D1038" s="137">
        <f t="shared" si="81"/>
        <v>295</v>
      </c>
      <c r="E1038" s="145">
        <v>251</v>
      </c>
      <c r="F1038" s="137">
        <f t="shared" si="81"/>
        <v>251</v>
      </c>
      <c r="G1038" s="136">
        <f t="shared" si="80"/>
        <v>0.85084745762711866</v>
      </c>
      <c r="H1038" s="133"/>
      <c r="I1038" s="123" t="str">
        <f t="shared" si="82"/>
        <v>'21508</v>
      </c>
      <c r="J1038" s="142">
        <f t="shared" si="83"/>
        <v>5</v>
      </c>
      <c r="K1038" s="172">
        <f t="shared" si="84"/>
        <v>546</v>
      </c>
    </row>
    <row r="1039" spans="1:11" hidden="1">
      <c r="A1039" s="143">
        <v>2150801</v>
      </c>
      <c r="B1039" s="144" t="s">
        <v>1176</v>
      </c>
      <c r="C1039" s="138"/>
      <c r="D1039" s="137">
        <f t="shared" si="81"/>
        <v>0</v>
      </c>
      <c r="E1039" s="145">
        <v>0</v>
      </c>
      <c r="F1039" s="137">
        <f t="shared" si="81"/>
        <v>0</v>
      </c>
      <c r="G1039" s="136">
        <f t="shared" si="80"/>
        <v>0</v>
      </c>
      <c r="H1039" s="133"/>
      <c r="I1039" s="123" t="str">
        <f t="shared" si="82"/>
        <v>'2150801</v>
      </c>
      <c r="J1039" s="142">
        <f t="shared" si="83"/>
        <v>7</v>
      </c>
      <c r="K1039" s="172">
        <f t="shared" si="84"/>
        <v>0</v>
      </c>
    </row>
    <row r="1040" spans="1:11" hidden="1">
      <c r="A1040" s="143">
        <v>2150802</v>
      </c>
      <c r="B1040" s="144" t="s">
        <v>1177</v>
      </c>
      <c r="C1040" s="138"/>
      <c r="D1040" s="137">
        <f t="shared" si="81"/>
        <v>0</v>
      </c>
      <c r="E1040" s="145">
        <v>0</v>
      </c>
      <c r="F1040" s="137">
        <f t="shared" si="81"/>
        <v>0</v>
      </c>
      <c r="G1040" s="136">
        <f t="shared" si="80"/>
        <v>0</v>
      </c>
      <c r="H1040" s="133"/>
      <c r="I1040" s="123" t="str">
        <f t="shared" si="82"/>
        <v>'2150802</v>
      </c>
      <c r="J1040" s="142">
        <f t="shared" si="83"/>
        <v>7</v>
      </c>
      <c r="K1040" s="172">
        <f t="shared" si="84"/>
        <v>0</v>
      </c>
    </row>
    <row r="1041" spans="1:11" hidden="1">
      <c r="A1041" s="143">
        <v>2150803</v>
      </c>
      <c r="B1041" s="144" t="s">
        <v>1178</v>
      </c>
      <c r="C1041" s="138"/>
      <c r="D1041" s="137">
        <f t="shared" si="81"/>
        <v>0</v>
      </c>
      <c r="E1041" s="145">
        <v>0</v>
      </c>
      <c r="F1041" s="137">
        <f t="shared" si="81"/>
        <v>0</v>
      </c>
      <c r="G1041" s="136">
        <f t="shared" si="80"/>
        <v>0</v>
      </c>
      <c r="H1041" s="133"/>
      <c r="I1041" s="123" t="str">
        <f t="shared" si="82"/>
        <v>'2150803</v>
      </c>
      <c r="J1041" s="142">
        <f t="shared" si="83"/>
        <v>7</v>
      </c>
      <c r="K1041" s="172">
        <f t="shared" si="84"/>
        <v>0</v>
      </c>
    </row>
    <row r="1042" spans="1:11" hidden="1">
      <c r="A1042" s="143">
        <v>2150804</v>
      </c>
      <c r="B1042" s="144" t="s">
        <v>1378</v>
      </c>
      <c r="C1042" s="138"/>
      <c r="D1042" s="137">
        <f t="shared" si="81"/>
        <v>0</v>
      </c>
      <c r="E1042" s="145">
        <v>0</v>
      </c>
      <c r="F1042" s="137">
        <f t="shared" si="81"/>
        <v>0</v>
      </c>
      <c r="G1042" s="136">
        <f t="shared" si="80"/>
        <v>0</v>
      </c>
      <c r="H1042" s="133"/>
      <c r="I1042" s="123" t="str">
        <f t="shared" si="82"/>
        <v>'2150804</v>
      </c>
      <c r="J1042" s="142">
        <f t="shared" si="83"/>
        <v>7</v>
      </c>
      <c r="K1042" s="172">
        <f t="shared" si="84"/>
        <v>0</v>
      </c>
    </row>
    <row r="1043" spans="1:11" ht="14.45" hidden="1" customHeight="1">
      <c r="A1043" s="143">
        <v>2150805</v>
      </c>
      <c r="B1043" s="144" t="s">
        <v>1379</v>
      </c>
      <c r="C1043" s="138"/>
      <c r="D1043" s="137">
        <f t="shared" si="81"/>
        <v>0</v>
      </c>
      <c r="E1043" s="145">
        <v>0</v>
      </c>
      <c r="F1043" s="137">
        <f t="shared" si="81"/>
        <v>0</v>
      </c>
      <c r="G1043" s="136">
        <f t="shared" si="80"/>
        <v>0</v>
      </c>
      <c r="H1043" s="133"/>
      <c r="I1043" s="123" t="str">
        <f t="shared" si="82"/>
        <v>'2150805</v>
      </c>
      <c r="J1043" s="142">
        <f t="shared" si="83"/>
        <v>7</v>
      </c>
      <c r="K1043" s="172">
        <f t="shared" si="84"/>
        <v>0</v>
      </c>
    </row>
    <row r="1044" spans="1:11" ht="14.45" customHeight="1">
      <c r="A1044" s="143">
        <v>2150899</v>
      </c>
      <c r="B1044" s="144" t="s">
        <v>1380</v>
      </c>
      <c r="C1044" s="138">
        <v>295</v>
      </c>
      <c r="D1044" s="137">
        <f t="shared" si="81"/>
        <v>295</v>
      </c>
      <c r="E1044" s="145">
        <v>251</v>
      </c>
      <c r="F1044" s="137">
        <f t="shared" si="81"/>
        <v>251</v>
      </c>
      <c r="G1044" s="136">
        <f t="shared" si="80"/>
        <v>0.85084745762711866</v>
      </c>
      <c r="H1044" s="133"/>
      <c r="I1044" s="123" t="str">
        <f t="shared" si="82"/>
        <v>'2150899</v>
      </c>
      <c r="J1044" s="142">
        <f t="shared" si="83"/>
        <v>7</v>
      </c>
      <c r="K1044" s="172">
        <f t="shared" si="84"/>
        <v>546</v>
      </c>
    </row>
    <row r="1045" spans="1:11" hidden="1">
      <c r="A1045" s="143">
        <v>21599</v>
      </c>
      <c r="B1045" s="144" t="s">
        <v>1381</v>
      </c>
      <c r="C1045" s="138"/>
      <c r="D1045" s="137">
        <f t="shared" si="81"/>
        <v>0</v>
      </c>
      <c r="E1045" s="145">
        <v>0</v>
      </c>
      <c r="F1045" s="137">
        <f t="shared" si="81"/>
        <v>0</v>
      </c>
      <c r="G1045" s="136">
        <f t="shared" si="80"/>
        <v>0</v>
      </c>
      <c r="H1045" s="133"/>
      <c r="I1045" s="123" t="str">
        <f t="shared" si="82"/>
        <v>'21599</v>
      </c>
      <c r="J1045" s="142">
        <f t="shared" si="83"/>
        <v>5</v>
      </c>
      <c r="K1045" s="172">
        <f t="shared" si="84"/>
        <v>0</v>
      </c>
    </row>
    <row r="1046" spans="1:11" hidden="1">
      <c r="A1046" s="143">
        <v>2159901</v>
      </c>
      <c r="B1046" s="144" t="s">
        <v>1382</v>
      </c>
      <c r="C1046" s="138"/>
      <c r="D1046" s="137">
        <f t="shared" si="81"/>
        <v>0</v>
      </c>
      <c r="E1046" s="145">
        <v>0</v>
      </c>
      <c r="F1046" s="137">
        <f t="shared" si="81"/>
        <v>0</v>
      </c>
      <c r="G1046" s="136">
        <f t="shared" si="80"/>
        <v>0</v>
      </c>
      <c r="H1046" s="133"/>
      <c r="I1046" s="123" t="str">
        <f t="shared" si="82"/>
        <v>'2159901</v>
      </c>
      <c r="J1046" s="142">
        <f t="shared" si="83"/>
        <v>7</v>
      </c>
      <c r="K1046" s="172">
        <f t="shared" si="84"/>
        <v>0</v>
      </c>
    </row>
    <row r="1047" spans="1:11" hidden="1">
      <c r="A1047" s="143">
        <v>2159904</v>
      </c>
      <c r="B1047" s="144" t="s">
        <v>1383</v>
      </c>
      <c r="C1047" s="138"/>
      <c r="D1047" s="137">
        <f t="shared" si="81"/>
        <v>0</v>
      </c>
      <c r="E1047" s="145">
        <v>0</v>
      </c>
      <c r="F1047" s="137">
        <f t="shared" si="81"/>
        <v>0</v>
      </c>
      <c r="G1047" s="136">
        <f t="shared" si="80"/>
        <v>0</v>
      </c>
      <c r="H1047" s="133"/>
      <c r="I1047" s="123" t="str">
        <f t="shared" si="82"/>
        <v>'2159904</v>
      </c>
      <c r="J1047" s="142">
        <f t="shared" si="83"/>
        <v>7</v>
      </c>
      <c r="K1047" s="172">
        <f t="shared" si="84"/>
        <v>0</v>
      </c>
    </row>
    <row r="1048" spans="1:11" hidden="1">
      <c r="A1048" s="143">
        <v>2159905</v>
      </c>
      <c r="B1048" s="144" t="s">
        <v>1384</v>
      </c>
      <c r="C1048" s="138"/>
      <c r="D1048" s="137">
        <f t="shared" si="81"/>
        <v>0</v>
      </c>
      <c r="E1048" s="145">
        <v>0</v>
      </c>
      <c r="F1048" s="137">
        <f t="shared" si="81"/>
        <v>0</v>
      </c>
      <c r="G1048" s="136">
        <f t="shared" si="80"/>
        <v>0</v>
      </c>
      <c r="H1048" s="133"/>
      <c r="I1048" s="123" t="str">
        <f t="shared" si="82"/>
        <v>'2159905</v>
      </c>
      <c r="J1048" s="142">
        <f t="shared" si="83"/>
        <v>7</v>
      </c>
      <c r="K1048" s="172">
        <f t="shared" si="84"/>
        <v>0</v>
      </c>
    </row>
    <row r="1049" spans="1:11" hidden="1">
      <c r="A1049" s="143">
        <v>2159906</v>
      </c>
      <c r="B1049" s="144" t="s">
        <v>1385</v>
      </c>
      <c r="C1049" s="138"/>
      <c r="D1049" s="137">
        <f t="shared" si="81"/>
        <v>0</v>
      </c>
      <c r="E1049" s="145">
        <v>0</v>
      </c>
      <c r="F1049" s="137">
        <f t="shared" si="81"/>
        <v>0</v>
      </c>
      <c r="G1049" s="136">
        <f t="shared" si="80"/>
        <v>0</v>
      </c>
      <c r="H1049" s="133"/>
      <c r="I1049" s="123" t="str">
        <f t="shared" si="82"/>
        <v>'2159906</v>
      </c>
      <c r="J1049" s="142">
        <f t="shared" si="83"/>
        <v>7</v>
      </c>
      <c r="K1049" s="172">
        <f t="shared" si="84"/>
        <v>0</v>
      </c>
    </row>
    <row r="1050" spans="1:11" hidden="1">
      <c r="A1050" s="143">
        <v>2159999</v>
      </c>
      <c r="B1050" s="144" t="s">
        <v>1386</v>
      </c>
      <c r="C1050" s="138"/>
      <c r="D1050" s="137">
        <f t="shared" si="81"/>
        <v>0</v>
      </c>
      <c r="E1050" s="145">
        <v>0</v>
      </c>
      <c r="F1050" s="137">
        <f t="shared" si="81"/>
        <v>0</v>
      </c>
      <c r="G1050" s="136">
        <f t="shared" si="80"/>
        <v>0</v>
      </c>
      <c r="H1050" s="133"/>
      <c r="I1050" s="123" t="str">
        <f t="shared" si="82"/>
        <v>'2159999</v>
      </c>
      <c r="J1050" s="142">
        <f t="shared" si="83"/>
        <v>7</v>
      </c>
      <c r="K1050" s="172">
        <f t="shared" si="84"/>
        <v>0</v>
      </c>
    </row>
    <row r="1051" spans="1:11" hidden="1">
      <c r="A1051" s="143">
        <v>216</v>
      </c>
      <c r="B1051" s="144" t="s">
        <v>1387</v>
      </c>
      <c r="C1051" s="138"/>
      <c r="D1051" s="137">
        <f t="shared" si="81"/>
        <v>0</v>
      </c>
      <c r="E1051" s="145">
        <v>0</v>
      </c>
      <c r="F1051" s="137">
        <f t="shared" si="81"/>
        <v>0</v>
      </c>
      <c r="G1051" s="136">
        <f t="shared" si="80"/>
        <v>0</v>
      </c>
      <c r="H1051" s="133"/>
      <c r="I1051" s="123" t="str">
        <f t="shared" si="82"/>
        <v>'216</v>
      </c>
      <c r="J1051" s="142">
        <f t="shared" si="83"/>
        <v>3</v>
      </c>
      <c r="K1051" s="172">
        <f t="shared" si="84"/>
        <v>0</v>
      </c>
    </row>
    <row r="1052" spans="1:11" hidden="1">
      <c r="A1052" s="143">
        <v>21602</v>
      </c>
      <c r="B1052" s="144" t="s">
        <v>1388</v>
      </c>
      <c r="C1052" s="138"/>
      <c r="D1052" s="137">
        <f t="shared" si="81"/>
        <v>0</v>
      </c>
      <c r="E1052" s="145">
        <v>0</v>
      </c>
      <c r="F1052" s="137">
        <f t="shared" si="81"/>
        <v>0</v>
      </c>
      <c r="G1052" s="136">
        <f t="shared" si="80"/>
        <v>0</v>
      </c>
      <c r="H1052" s="133"/>
      <c r="I1052" s="123" t="str">
        <f t="shared" si="82"/>
        <v>'21602</v>
      </c>
      <c r="J1052" s="142">
        <f t="shared" si="83"/>
        <v>5</v>
      </c>
      <c r="K1052" s="172">
        <f t="shared" si="84"/>
        <v>0</v>
      </c>
    </row>
    <row r="1053" spans="1:11" hidden="1">
      <c r="A1053" s="143">
        <v>2160201</v>
      </c>
      <c r="B1053" s="144" t="s">
        <v>1176</v>
      </c>
      <c r="C1053" s="138"/>
      <c r="D1053" s="137">
        <f t="shared" si="81"/>
        <v>0</v>
      </c>
      <c r="E1053" s="145">
        <v>0</v>
      </c>
      <c r="F1053" s="137">
        <f t="shared" si="81"/>
        <v>0</v>
      </c>
      <c r="G1053" s="136">
        <f t="shared" si="80"/>
        <v>0</v>
      </c>
      <c r="H1053" s="133"/>
      <c r="I1053" s="123" t="str">
        <f t="shared" si="82"/>
        <v>'2160201</v>
      </c>
      <c r="J1053" s="142">
        <f t="shared" si="83"/>
        <v>7</v>
      </c>
      <c r="K1053" s="172">
        <f t="shared" si="84"/>
        <v>0</v>
      </c>
    </row>
    <row r="1054" spans="1:11" hidden="1">
      <c r="A1054" s="143">
        <v>2160202</v>
      </c>
      <c r="B1054" s="144" t="s">
        <v>1177</v>
      </c>
      <c r="C1054" s="138"/>
      <c r="D1054" s="137">
        <f t="shared" si="81"/>
        <v>0</v>
      </c>
      <c r="E1054" s="145">
        <v>0</v>
      </c>
      <c r="F1054" s="137">
        <f t="shared" si="81"/>
        <v>0</v>
      </c>
      <c r="G1054" s="136">
        <f t="shared" si="80"/>
        <v>0</v>
      </c>
      <c r="H1054" s="133"/>
      <c r="I1054" s="123" t="str">
        <f t="shared" si="82"/>
        <v>'2160202</v>
      </c>
      <c r="J1054" s="142">
        <f t="shared" si="83"/>
        <v>7</v>
      </c>
      <c r="K1054" s="172">
        <f t="shared" si="84"/>
        <v>0</v>
      </c>
    </row>
    <row r="1055" spans="1:11" hidden="1">
      <c r="A1055" s="143">
        <v>2160203</v>
      </c>
      <c r="B1055" s="144" t="s">
        <v>1178</v>
      </c>
      <c r="C1055" s="138"/>
      <c r="D1055" s="137">
        <f t="shared" si="81"/>
        <v>0</v>
      </c>
      <c r="E1055" s="145">
        <v>0</v>
      </c>
      <c r="F1055" s="137">
        <f t="shared" si="81"/>
        <v>0</v>
      </c>
      <c r="G1055" s="136">
        <f t="shared" si="80"/>
        <v>0</v>
      </c>
      <c r="H1055" s="133"/>
      <c r="I1055" s="123" t="str">
        <f t="shared" si="82"/>
        <v>'2160203</v>
      </c>
      <c r="J1055" s="142">
        <f t="shared" si="83"/>
        <v>7</v>
      </c>
      <c r="K1055" s="172">
        <f t="shared" si="84"/>
        <v>0</v>
      </c>
    </row>
    <row r="1056" spans="1:11" hidden="1">
      <c r="A1056" s="143">
        <v>2160216</v>
      </c>
      <c r="B1056" s="144" t="s">
        <v>1389</v>
      </c>
      <c r="C1056" s="138"/>
      <c r="D1056" s="137">
        <f t="shared" si="81"/>
        <v>0</v>
      </c>
      <c r="E1056" s="145">
        <v>0</v>
      </c>
      <c r="F1056" s="137">
        <f t="shared" si="81"/>
        <v>0</v>
      </c>
      <c r="G1056" s="136">
        <f t="shared" si="80"/>
        <v>0</v>
      </c>
      <c r="H1056" s="133"/>
      <c r="I1056" s="123" t="str">
        <f t="shared" si="82"/>
        <v>'2160216</v>
      </c>
      <c r="J1056" s="142">
        <f t="shared" si="83"/>
        <v>7</v>
      </c>
      <c r="K1056" s="172">
        <f t="shared" si="84"/>
        <v>0</v>
      </c>
    </row>
    <row r="1057" spans="1:11" hidden="1">
      <c r="A1057" s="143">
        <v>2160217</v>
      </c>
      <c r="B1057" s="144" t="s">
        <v>1390</v>
      </c>
      <c r="C1057" s="138"/>
      <c r="D1057" s="137">
        <f t="shared" si="81"/>
        <v>0</v>
      </c>
      <c r="E1057" s="145">
        <v>0</v>
      </c>
      <c r="F1057" s="137">
        <f t="shared" si="81"/>
        <v>0</v>
      </c>
      <c r="G1057" s="136">
        <f t="shared" si="80"/>
        <v>0</v>
      </c>
      <c r="H1057" s="133"/>
      <c r="I1057" s="123" t="str">
        <f t="shared" si="82"/>
        <v>'2160217</v>
      </c>
      <c r="J1057" s="142">
        <f t="shared" si="83"/>
        <v>7</v>
      </c>
      <c r="K1057" s="172">
        <f t="shared" si="84"/>
        <v>0</v>
      </c>
    </row>
    <row r="1058" spans="1:11" hidden="1">
      <c r="A1058" s="143">
        <v>2160218</v>
      </c>
      <c r="B1058" s="144" t="s">
        <v>1391</v>
      </c>
      <c r="C1058" s="138"/>
      <c r="D1058" s="137">
        <f t="shared" si="81"/>
        <v>0</v>
      </c>
      <c r="E1058" s="145">
        <v>0</v>
      </c>
      <c r="F1058" s="137">
        <f t="shared" si="81"/>
        <v>0</v>
      </c>
      <c r="G1058" s="136">
        <f t="shared" si="80"/>
        <v>0</v>
      </c>
      <c r="H1058" s="133"/>
      <c r="I1058" s="123" t="str">
        <f t="shared" si="82"/>
        <v>'2160218</v>
      </c>
      <c r="J1058" s="142">
        <f t="shared" si="83"/>
        <v>7</v>
      </c>
      <c r="K1058" s="172">
        <f t="shared" si="84"/>
        <v>0</v>
      </c>
    </row>
    <row r="1059" spans="1:11" hidden="1">
      <c r="A1059" s="143">
        <v>2160219</v>
      </c>
      <c r="B1059" s="144" t="s">
        <v>1392</v>
      </c>
      <c r="C1059" s="138"/>
      <c r="D1059" s="137">
        <f t="shared" si="81"/>
        <v>0</v>
      </c>
      <c r="E1059" s="145">
        <v>0</v>
      </c>
      <c r="F1059" s="137">
        <f t="shared" si="81"/>
        <v>0</v>
      </c>
      <c r="G1059" s="136">
        <f t="shared" si="80"/>
        <v>0</v>
      </c>
      <c r="H1059" s="133"/>
      <c r="I1059" s="123" t="str">
        <f t="shared" si="82"/>
        <v>'2160219</v>
      </c>
      <c r="J1059" s="142">
        <f t="shared" si="83"/>
        <v>7</v>
      </c>
      <c r="K1059" s="172">
        <f t="shared" si="84"/>
        <v>0</v>
      </c>
    </row>
    <row r="1060" spans="1:11" hidden="1">
      <c r="A1060" s="143">
        <v>2160250</v>
      </c>
      <c r="B1060" s="144" t="s">
        <v>1194</v>
      </c>
      <c r="C1060" s="138"/>
      <c r="D1060" s="137">
        <f t="shared" si="81"/>
        <v>0</v>
      </c>
      <c r="E1060" s="145">
        <v>0</v>
      </c>
      <c r="F1060" s="137">
        <f t="shared" si="81"/>
        <v>0</v>
      </c>
      <c r="G1060" s="136">
        <f t="shared" si="80"/>
        <v>0</v>
      </c>
      <c r="H1060" s="133"/>
      <c r="I1060" s="123" t="str">
        <f t="shared" si="82"/>
        <v>'2160250</v>
      </c>
      <c r="J1060" s="142">
        <f t="shared" si="83"/>
        <v>7</v>
      </c>
      <c r="K1060" s="172">
        <f t="shared" si="84"/>
        <v>0</v>
      </c>
    </row>
    <row r="1061" spans="1:11" hidden="1">
      <c r="A1061" s="143">
        <v>2160299</v>
      </c>
      <c r="B1061" s="144" t="s">
        <v>1393</v>
      </c>
      <c r="C1061" s="138"/>
      <c r="D1061" s="137">
        <f t="shared" si="81"/>
        <v>0</v>
      </c>
      <c r="E1061" s="145">
        <v>0</v>
      </c>
      <c r="F1061" s="137">
        <f t="shared" si="81"/>
        <v>0</v>
      </c>
      <c r="G1061" s="136">
        <f t="shared" si="80"/>
        <v>0</v>
      </c>
      <c r="H1061" s="133"/>
      <c r="I1061" s="123" t="str">
        <f t="shared" si="82"/>
        <v>'2160299</v>
      </c>
      <c r="J1061" s="142">
        <f t="shared" si="83"/>
        <v>7</v>
      </c>
      <c r="K1061" s="172">
        <f t="shared" si="84"/>
        <v>0</v>
      </c>
    </row>
    <row r="1062" spans="1:11" hidden="1">
      <c r="A1062" s="143">
        <v>21606</v>
      </c>
      <c r="B1062" s="144" t="s">
        <v>1394</v>
      </c>
      <c r="C1062" s="138"/>
      <c r="D1062" s="137">
        <f t="shared" si="81"/>
        <v>0</v>
      </c>
      <c r="E1062" s="145">
        <v>0</v>
      </c>
      <c r="F1062" s="137">
        <f t="shared" si="81"/>
        <v>0</v>
      </c>
      <c r="G1062" s="136">
        <f t="shared" si="80"/>
        <v>0</v>
      </c>
      <c r="H1062" s="133"/>
      <c r="I1062" s="123" t="str">
        <f t="shared" si="82"/>
        <v>'21606</v>
      </c>
      <c r="J1062" s="142">
        <f t="shared" si="83"/>
        <v>5</v>
      </c>
      <c r="K1062" s="172">
        <f t="shared" si="84"/>
        <v>0</v>
      </c>
    </row>
    <row r="1063" spans="1:11" hidden="1">
      <c r="A1063" s="143">
        <v>2160601</v>
      </c>
      <c r="B1063" s="144" t="s">
        <v>1176</v>
      </c>
      <c r="C1063" s="138"/>
      <c r="D1063" s="137">
        <f t="shared" si="81"/>
        <v>0</v>
      </c>
      <c r="E1063" s="145">
        <v>0</v>
      </c>
      <c r="F1063" s="137">
        <f t="shared" si="81"/>
        <v>0</v>
      </c>
      <c r="G1063" s="136">
        <f t="shared" si="80"/>
        <v>0</v>
      </c>
      <c r="H1063" s="133"/>
      <c r="I1063" s="123" t="str">
        <f t="shared" si="82"/>
        <v>'2160601</v>
      </c>
      <c r="J1063" s="142">
        <f t="shared" si="83"/>
        <v>7</v>
      </c>
      <c r="K1063" s="172">
        <f t="shared" si="84"/>
        <v>0</v>
      </c>
    </row>
    <row r="1064" spans="1:11" hidden="1">
      <c r="A1064" s="143">
        <v>2160602</v>
      </c>
      <c r="B1064" s="144" t="s">
        <v>1177</v>
      </c>
      <c r="C1064" s="138"/>
      <c r="D1064" s="137">
        <f t="shared" si="81"/>
        <v>0</v>
      </c>
      <c r="E1064" s="145">
        <v>0</v>
      </c>
      <c r="F1064" s="137">
        <f t="shared" si="81"/>
        <v>0</v>
      </c>
      <c r="G1064" s="136">
        <f t="shared" si="80"/>
        <v>0</v>
      </c>
      <c r="H1064" s="133"/>
      <c r="I1064" s="123" t="str">
        <f t="shared" si="82"/>
        <v>'2160602</v>
      </c>
      <c r="J1064" s="142">
        <f t="shared" si="83"/>
        <v>7</v>
      </c>
      <c r="K1064" s="172">
        <f t="shared" si="84"/>
        <v>0</v>
      </c>
    </row>
    <row r="1065" spans="1:11" hidden="1">
      <c r="A1065" s="143">
        <v>2160603</v>
      </c>
      <c r="B1065" s="144" t="s">
        <v>1178</v>
      </c>
      <c r="C1065" s="138"/>
      <c r="D1065" s="137">
        <f t="shared" si="81"/>
        <v>0</v>
      </c>
      <c r="E1065" s="145">
        <v>0</v>
      </c>
      <c r="F1065" s="137">
        <f t="shared" si="81"/>
        <v>0</v>
      </c>
      <c r="G1065" s="136">
        <f t="shared" si="80"/>
        <v>0</v>
      </c>
      <c r="H1065" s="133"/>
      <c r="I1065" s="123" t="str">
        <f t="shared" si="82"/>
        <v>'2160603</v>
      </c>
      <c r="J1065" s="142">
        <f t="shared" si="83"/>
        <v>7</v>
      </c>
      <c r="K1065" s="172">
        <f t="shared" si="84"/>
        <v>0</v>
      </c>
    </row>
    <row r="1066" spans="1:11" hidden="1">
      <c r="A1066" s="143">
        <v>2160607</v>
      </c>
      <c r="B1066" s="144" t="s">
        <v>1395</v>
      </c>
      <c r="C1066" s="138"/>
      <c r="D1066" s="137">
        <f t="shared" si="81"/>
        <v>0</v>
      </c>
      <c r="E1066" s="145">
        <v>0</v>
      </c>
      <c r="F1066" s="137">
        <f t="shared" si="81"/>
        <v>0</v>
      </c>
      <c r="G1066" s="136">
        <f t="shared" si="80"/>
        <v>0</v>
      </c>
      <c r="H1066" s="133"/>
      <c r="I1066" s="123" t="str">
        <f t="shared" si="82"/>
        <v>'2160607</v>
      </c>
      <c r="J1066" s="142">
        <f t="shared" si="83"/>
        <v>7</v>
      </c>
      <c r="K1066" s="172">
        <f t="shared" si="84"/>
        <v>0</v>
      </c>
    </row>
    <row r="1067" spans="1:11" hidden="1">
      <c r="A1067" s="143">
        <v>2160699</v>
      </c>
      <c r="B1067" s="144" t="s">
        <v>1396</v>
      </c>
      <c r="C1067" s="138"/>
      <c r="D1067" s="137">
        <f t="shared" si="81"/>
        <v>0</v>
      </c>
      <c r="E1067" s="145">
        <v>0</v>
      </c>
      <c r="F1067" s="137">
        <f t="shared" si="81"/>
        <v>0</v>
      </c>
      <c r="G1067" s="136">
        <f t="shared" si="80"/>
        <v>0</v>
      </c>
      <c r="H1067" s="133"/>
      <c r="I1067" s="123" t="str">
        <f t="shared" si="82"/>
        <v>'2160699</v>
      </c>
      <c r="J1067" s="142">
        <f t="shared" si="83"/>
        <v>7</v>
      </c>
      <c r="K1067" s="172">
        <f t="shared" si="84"/>
        <v>0</v>
      </c>
    </row>
    <row r="1068" spans="1:11" hidden="1">
      <c r="A1068" s="143">
        <v>21699</v>
      </c>
      <c r="B1068" s="144" t="s">
        <v>1397</v>
      </c>
      <c r="C1068" s="138"/>
      <c r="D1068" s="137">
        <f t="shared" si="81"/>
        <v>0</v>
      </c>
      <c r="E1068" s="145">
        <v>0</v>
      </c>
      <c r="F1068" s="137">
        <f t="shared" si="81"/>
        <v>0</v>
      </c>
      <c r="G1068" s="136">
        <f t="shared" si="80"/>
        <v>0</v>
      </c>
      <c r="H1068" s="133"/>
      <c r="I1068" s="123" t="str">
        <f t="shared" si="82"/>
        <v>'21699</v>
      </c>
      <c r="J1068" s="142">
        <f t="shared" si="83"/>
        <v>5</v>
      </c>
      <c r="K1068" s="172">
        <f t="shared" si="84"/>
        <v>0</v>
      </c>
    </row>
    <row r="1069" spans="1:11" hidden="1">
      <c r="A1069" s="143">
        <v>2169901</v>
      </c>
      <c r="B1069" s="144" t="s">
        <v>1398</v>
      </c>
      <c r="C1069" s="138"/>
      <c r="D1069" s="137">
        <f t="shared" si="81"/>
        <v>0</v>
      </c>
      <c r="E1069" s="145">
        <v>0</v>
      </c>
      <c r="F1069" s="137">
        <f t="shared" si="81"/>
        <v>0</v>
      </c>
      <c r="G1069" s="136">
        <f t="shared" si="80"/>
        <v>0</v>
      </c>
      <c r="H1069" s="133"/>
      <c r="I1069" s="123" t="str">
        <f t="shared" si="82"/>
        <v>'2169901</v>
      </c>
      <c r="J1069" s="142">
        <f t="shared" si="83"/>
        <v>7</v>
      </c>
      <c r="K1069" s="172">
        <f t="shared" si="84"/>
        <v>0</v>
      </c>
    </row>
    <row r="1070" spans="1:11" hidden="1">
      <c r="A1070" s="143">
        <v>2169999</v>
      </c>
      <c r="B1070" s="144" t="s">
        <v>1399</v>
      </c>
      <c r="C1070" s="138"/>
      <c r="D1070" s="137">
        <f t="shared" si="81"/>
        <v>0</v>
      </c>
      <c r="E1070" s="145">
        <v>0</v>
      </c>
      <c r="F1070" s="137">
        <f t="shared" si="81"/>
        <v>0</v>
      </c>
      <c r="G1070" s="136">
        <f t="shared" si="80"/>
        <v>0</v>
      </c>
      <c r="H1070" s="133"/>
      <c r="I1070" s="123" t="str">
        <f t="shared" si="82"/>
        <v>'2169999</v>
      </c>
      <c r="J1070" s="142">
        <f t="shared" si="83"/>
        <v>7</v>
      </c>
      <c r="K1070" s="172">
        <f t="shared" si="84"/>
        <v>0</v>
      </c>
    </row>
    <row r="1071" spans="1:11" hidden="1">
      <c r="A1071" s="143">
        <v>217</v>
      </c>
      <c r="B1071" s="144" t="s">
        <v>1400</v>
      </c>
      <c r="C1071" s="138"/>
      <c r="D1071" s="137">
        <f t="shared" si="81"/>
        <v>0</v>
      </c>
      <c r="E1071" s="145">
        <v>0</v>
      </c>
      <c r="F1071" s="137">
        <f t="shared" si="81"/>
        <v>0</v>
      </c>
      <c r="G1071" s="136">
        <f t="shared" si="80"/>
        <v>0</v>
      </c>
      <c r="H1071" s="133"/>
      <c r="I1071" s="123" t="str">
        <f t="shared" si="82"/>
        <v>'217</v>
      </c>
      <c r="J1071" s="142">
        <f t="shared" si="83"/>
        <v>3</v>
      </c>
      <c r="K1071" s="172">
        <f t="shared" si="84"/>
        <v>0</v>
      </c>
    </row>
    <row r="1072" spans="1:11" hidden="1">
      <c r="A1072" s="143">
        <v>21701</v>
      </c>
      <c r="B1072" s="144" t="s">
        <v>1401</v>
      </c>
      <c r="C1072" s="138"/>
      <c r="D1072" s="137">
        <f t="shared" si="81"/>
        <v>0</v>
      </c>
      <c r="E1072" s="145">
        <v>0</v>
      </c>
      <c r="F1072" s="137">
        <f t="shared" si="81"/>
        <v>0</v>
      </c>
      <c r="G1072" s="136">
        <f t="shared" si="80"/>
        <v>0</v>
      </c>
      <c r="H1072" s="133"/>
      <c r="I1072" s="123" t="str">
        <f t="shared" si="82"/>
        <v>'21701</v>
      </c>
      <c r="J1072" s="142">
        <f t="shared" si="83"/>
        <v>5</v>
      </c>
      <c r="K1072" s="172">
        <f t="shared" si="84"/>
        <v>0</v>
      </c>
    </row>
    <row r="1073" spans="1:11" hidden="1">
      <c r="A1073" s="143">
        <v>2170101</v>
      </c>
      <c r="B1073" s="144" t="s">
        <v>1176</v>
      </c>
      <c r="C1073" s="138"/>
      <c r="D1073" s="137">
        <f t="shared" si="81"/>
        <v>0</v>
      </c>
      <c r="E1073" s="145">
        <v>0</v>
      </c>
      <c r="F1073" s="137">
        <f t="shared" si="81"/>
        <v>0</v>
      </c>
      <c r="G1073" s="136">
        <f t="shared" si="80"/>
        <v>0</v>
      </c>
      <c r="H1073" s="133"/>
      <c r="I1073" s="123" t="str">
        <f t="shared" si="82"/>
        <v>'2170101</v>
      </c>
      <c r="J1073" s="142">
        <f t="shared" si="83"/>
        <v>7</v>
      </c>
      <c r="K1073" s="172">
        <f t="shared" si="84"/>
        <v>0</v>
      </c>
    </row>
    <row r="1074" spans="1:11" hidden="1">
      <c r="A1074" s="143">
        <v>2170102</v>
      </c>
      <c r="B1074" s="144" t="s">
        <v>1177</v>
      </c>
      <c r="C1074" s="138"/>
      <c r="D1074" s="137">
        <f t="shared" si="81"/>
        <v>0</v>
      </c>
      <c r="E1074" s="145">
        <v>0</v>
      </c>
      <c r="F1074" s="137">
        <f t="shared" si="81"/>
        <v>0</v>
      </c>
      <c r="G1074" s="136">
        <f t="shared" si="80"/>
        <v>0</v>
      </c>
      <c r="H1074" s="133"/>
      <c r="I1074" s="123" t="str">
        <f t="shared" si="82"/>
        <v>'2170102</v>
      </c>
      <c r="J1074" s="142">
        <f t="shared" si="83"/>
        <v>7</v>
      </c>
      <c r="K1074" s="172">
        <f t="shared" si="84"/>
        <v>0</v>
      </c>
    </row>
    <row r="1075" spans="1:11" hidden="1">
      <c r="A1075" s="143">
        <v>2170103</v>
      </c>
      <c r="B1075" s="144" t="s">
        <v>1178</v>
      </c>
      <c r="C1075" s="138"/>
      <c r="D1075" s="137">
        <f t="shared" si="81"/>
        <v>0</v>
      </c>
      <c r="E1075" s="145">
        <v>0</v>
      </c>
      <c r="F1075" s="137">
        <f t="shared" si="81"/>
        <v>0</v>
      </c>
      <c r="G1075" s="136">
        <f t="shared" si="80"/>
        <v>0</v>
      </c>
      <c r="H1075" s="133"/>
      <c r="I1075" s="123" t="str">
        <f t="shared" si="82"/>
        <v>'2170103</v>
      </c>
      <c r="J1075" s="142">
        <f t="shared" si="83"/>
        <v>7</v>
      </c>
      <c r="K1075" s="172">
        <f t="shared" si="84"/>
        <v>0</v>
      </c>
    </row>
    <row r="1076" spans="1:11" hidden="1">
      <c r="A1076" s="143">
        <v>2170104</v>
      </c>
      <c r="B1076" s="144" t="s">
        <v>1402</v>
      </c>
      <c r="C1076" s="138"/>
      <c r="D1076" s="137">
        <f t="shared" si="81"/>
        <v>0</v>
      </c>
      <c r="E1076" s="145">
        <v>0</v>
      </c>
      <c r="F1076" s="137">
        <f t="shared" si="81"/>
        <v>0</v>
      </c>
      <c r="G1076" s="136">
        <f t="shared" si="80"/>
        <v>0</v>
      </c>
      <c r="H1076" s="133"/>
      <c r="I1076" s="123" t="str">
        <f t="shared" si="82"/>
        <v>'2170104</v>
      </c>
      <c r="J1076" s="142">
        <f t="shared" si="83"/>
        <v>7</v>
      </c>
      <c r="K1076" s="172">
        <f t="shared" si="84"/>
        <v>0</v>
      </c>
    </row>
    <row r="1077" spans="1:11" hidden="1">
      <c r="A1077" s="143">
        <v>2170150</v>
      </c>
      <c r="B1077" s="144" t="s">
        <v>1194</v>
      </c>
      <c r="C1077" s="138"/>
      <c r="D1077" s="137">
        <f t="shared" si="81"/>
        <v>0</v>
      </c>
      <c r="E1077" s="145">
        <v>0</v>
      </c>
      <c r="F1077" s="137">
        <f t="shared" si="81"/>
        <v>0</v>
      </c>
      <c r="G1077" s="136">
        <f t="shared" si="80"/>
        <v>0</v>
      </c>
      <c r="H1077" s="133"/>
      <c r="I1077" s="123" t="str">
        <f t="shared" si="82"/>
        <v>'2170150</v>
      </c>
      <c r="J1077" s="142">
        <f t="shared" si="83"/>
        <v>7</v>
      </c>
      <c r="K1077" s="172">
        <f t="shared" si="84"/>
        <v>0</v>
      </c>
    </row>
    <row r="1078" spans="1:11" hidden="1">
      <c r="A1078" s="143">
        <v>2170199</v>
      </c>
      <c r="B1078" s="144" t="s">
        <v>1403</v>
      </c>
      <c r="C1078" s="138"/>
      <c r="D1078" s="137">
        <f t="shared" si="81"/>
        <v>0</v>
      </c>
      <c r="E1078" s="145">
        <v>0</v>
      </c>
      <c r="F1078" s="137">
        <f t="shared" si="81"/>
        <v>0</v>
      </c>
      <c r="G1078" s="136">
        <f t="shared" si="80"/>
        <v>0</v>
      </c>
      <c r="H1078" s="133"/>
      <c r="I1078" s="123" t="str">
        <f t="shared" si="82"/>
        <v>'2170199</v>
      </c>
      <c r="J1078" s="142">
        <f t="shared" si="83"/>
        <v>7</v>
      </c>
      <c r="K1078" s="172">
        <f t="shared" si="84"/>
        <v>0</v>
      </c>
    </row>
    <row r="1079" spans="1:11" hidden="1">
      <c r="A1079" s="143">
        <v>21703</v>
      </c>
      <c r="B1079" s="144" t="s">
        <v>1404</v>
      </c>
      <c r="C1079" s="138"/>
      <c r="D1079" s="137">
        <f t="shared" si="81"/>
        <v>0</v>
      </c>
      <c r="E1079" s="145">
        <v>0</v>
      </c>
      <c r="F1079" s="137">
        <f t="shared" si="81"/>
        <v>0</v>
      </c>
      <c r="G1079" s="136">
        <f t="shared" si="80"/>
        <v>0</v>
      </c>
      <c r="H1079" s="133"/>
      <c r="I1079" s="123" t="str">
        <f t="shared" si="82"/>
        <v>'21703</v>
      </c>
      <c r="J1079" s="142">
        <f t="shared" si="83"/>
        <v>5</v>
      </c>
      <c r="K1079" s="172">
        <f t="shared" si="84"/>
        <v>0</v>
      </c>
    </row>
    <row r="1080" spans="1:11" hidden="1">
      <c r="A1080" s="143">
        <v>2170301</v>
      </c>
      <c r="B1080" s="144" t="s">
        <v>1405</v>
      </c>
      <c r="C1080" s="138"/>
      <c r="D1080" s="137">
        <f t="shared" si="81"/>
        <v>0</v>
      </c>
      <c r="E1080" s="145">
        <v>0</v>
      </c>
      <c r="F1080" s="137">
        <f t="shared" si="81"/>
        <v>0</v>
      </c>
      <c r="G1080" s="136">
        <f t="shared" si="80"/>
        <v>0</v>
      </c>
      <c r="H1080" s="133"/>
      <c r="I1080" s="123" t="str">
        <f t="shared" si="82"/>
        <v>'2170301</v>
      </c>
      <c r="J1080" s="142">
        <f t="shared" si="83"/>
        <v>7</v>
      </c>
      <c r="K1080" s="172">
        <f t="shared" si="84"/>
        <v>0</v>
      </c>
    </row>
    <row r="1081" spans="1:11" hidden="1">
      <c r="A1081" s="143">
        <v>2170302</v>
      </c>
      <c r="B1081" s="144" t="s">
        <v>1406</v>
      </c>
      <c r="C1081" s="138"/>
      <c r="D1081" s="137">
        <f t="shared" si="81"/>
        <v>0</v>
      </c>
      <c r="E1081" s="145">
        <v>0</v>
      </c>
      <c r="F1081" s="137">
        <f t="shared" si="81"/>
        <v>0</v>
      </c>
      <c r="G1081" s="136">
        <f t="shared" si="80"/>
        <v>0</v>
      </c>
      <c r="H1081" s="133"/>
      <c r="I1081" s="123" t="str">
        <f t="shared" si="82"/>
        <v>'2170302</v>
      </c>
      <c r="J1081" s="142">
        <f t="shared" si="83"/>
        <v>7</v>
      </c>
      <c r="K1081" s="172">
        <f t="shared" si="84"/>
        <v>0</v>
      </c>
    </row>
    <row r="1082" spans="1:11" hidden="1">
      <c r="A1082" s="143">
        <v>2170303</v>
      </c>
      <c r="B1082" s="144" t="s">
        <v>1407</v>
      </c>
      <c r="C1082" s="138"/>
      <c r="D1082" s="137">
        <f t="shared" si="81"/>
        <v>0</v>
      </c>
      <c r="E1082" s="145">
        <v>0</v>
      </c>
      <c r="F1082" s="137">
        <f t="shared" si="81"/>
        <v>0</v>
      </c>
      <c r="G1082" s="136">
        <f t="shared" si="80"/>
        <v>0</v>
      </c>
      <c r="H1082" s="133"/>
      <c r="I1082" s="123" t="str">
        <f t="shared" si="82"/>
        <v>'2170303</v>
      </c>
      <c r="J1082" s="142">
        <f t="shared" si="83"/>
        <v>7</v>
      </c>
      <c r="K1082" s="172">
        <f t="shared" si="84"/>
        <v>0</v>
      </c>
    </row>
    <row r="1083" spans="1:11" hidden="1">
      <c r="A1083" s="143">
        <v>2170304</v>
      </c>
      <c r="B1083" s="144" t="s">
        <v>1408</v>
      </c>
      <c r="C1083" s="138"/>
      <c r="D1083" s="137">
        <f t="shared" si="81"/>
        <v>0</v>
      </c>
      <c r="E1083" s="145">
        <v>0</v>
      </c>
      <c r="F1083" s="137">
        <f t="shared" si="81"/>
        <v>0</v>
      </c>
      <c r="G1083" s="136">
        <f t="shared" si="80"/>
        <v>0</v>
      </c>
      <c r="H1083" s="133"/>
      <c r="I1083" s="123" t="str">
        <f t="shared" si="82"/>
        <v>'2170304</v>
      </c>
      <c r="J1083" s="142">
        <f t="shared" si="83"/>
        <v>7</v>
      </c>
      <c r="K1083" s="172">
        <f t="shared" si="84"/>
        <v>0</v>
      </c>
    </row>
    <row r="1084" spans="1:11" hidden="1">
      <c r="A1084" s="143">
        <v>2170399</v>
      </c>
      <c r="B1084" s="144" t="s">
        <v>1409</v>
      </c>
      <c r="C1084" s="138"/>
      <c r="D1084" s="137">
        <f t="shared" si="81"/>
        <v>0</v>
      </c>
      <c r="E1084" s="145">
        <v>0</v>
      </c>
      <c r="F1084" s="137">
        <f t="shared" si="81"/>
        <v>0</v>
      </c>
      <c r="G1084" s="136">
        <f t="shared" si="80"/>
        <v>0</v>
      </c>
      <c r="H1084" s="133"/>
      <c r="I1084" s="123" t="str">
        <f t="shared" si="82"/>
        <v>'2170399</v>
      </c>
      <c r="J1084" s="142">
        <f t="shared" si="83"/>
        <v>7</v>
      </c>
      <c r="K1084" s="172">
        <f t="shared" si="84"/>
        <v>0</v>
      </c>
    </row>
    <row r="1085" spans="1:11" hidden="1">
      <c r="A1085" s="143">
        <v>21799</v>
      </c>
      <c r="B1085" s="144" t="s">
        <v>1410</v>
      </c>
      <c r="C1085" s="138"/>
      <c r="D1085" s="137">
        <f t="shared" si="81"/>
        <v>0</v>
      </c>
      <c r="E1085" s="145">
        <v>0</v>
      </c>
      <c r="F1085" s="137">
        <f t="shared" si="81"/>
        <v>0</v>
      </c>
      <c r="G1085" s="136">
        <f t="shared" si="80"/>
        <v>0</v>
      </c>
      <c r="H1085" s="133"/>
      <c r="I1085" s="123" t="str">
        <f t="shared" si="82"/>
        <v>'21799</v>
      </c>
      <c r="J1085" s="142">
        <f t="shared" si="83"/>
        <v>5</v>
      </c>
      <c r="K1085" s="172">
        <f t="shared" si="84"/>
        <v>0</v>
      </c>
    </row>
    <row r="1086" spans="1:11" hidden="1">
      <c r="A1086" s="143">
        <v>219</v>
      </c>
      <c r="B1086" s="144" t="s">
        <v>1411</v>
      </c>
      <c r="C1086" s="138"/>
      <c r="D1086" s="137">
        <f t="shared" si="81"/>
        <v>0</v>
      </c>
      <c r="E1086" s="145">
        <v>0</v>
      </c>
      <c r="F1086" s="137">
        <f t="shared" si="81"/>
        <v>0</v>
      </c>
      <c r="G1086" s="136">
        <f t="shared" si="80"/>
        <v>0</v>
      </c>
      <c r="H1086" s="133"/>
      <c r="I1086" s="123" t="str">
        <f t="shared" si="82"/>
        <v>'219</v>
      </c>
      <c r="J1086" s="142">
        <f t="shared" si="83"/>
        <v>3</v>
      </c>
      <c r="K1086" s="172">
        <f t="shared" si="84"/>
        <v>0</v>
      </c>
    </row>
    <row r="1087" spans="1:11" hidden="1">
      <c r="A1087" s="143">
        <v>21901</v>
      </c>
      <c r="B1087" s="144" t="s">
        <v>1412</v>
      </c>
      <c r="C1087" s="138"/>
      <c r="D1087" s="137">
        <f t="shared" si="81"/>
        <v>0</v>
      </c>
      <c r="E1087" s="145">
        <v>0</v>
      </c>
      <c r="F1087" s="137">
        <f t="shared" si="81"/>
        <v>0</v>
      </c>
      <c r="G1087" s="136">
        <f t="shared" si="80"/>
        <v>0</v>
      </c>
      <c r="H1087" s="133"/>
      <c r="I1087" s="123" t="str">
        <f t="shared" si="82"/>
        <v>'21901</v>
      </c>
      <c r="J1087" s="142">
        <f t="shared" si="83"/>
        <v>5</v>
      </c>
      <c r="K1087" s="172">
        <f t="shared" si="84"/>
        <v>0</v>
      </c>
    </row>
    <row r="1088" spans="1:11" hidden="1">
      <c r="A1088" s="143">
        <v>21902</v>
      </c>
      <c r="B1088" s="144" t="s">
        <v>1413</v>
      </c>
      <c r="C1088" s="138"/>
      <c r="D1088" s="137">
        <f t="shared" si="81"/>
        <v>0</v>
      </c>
      <c r="E1088" s="145">
        <v>0</v>
      </c>
      <c r="F1088" s="137">
        <f t="shared" si="81"/>
        <v>0</v>
      </c>
      <c r="G1088" s="136">
        <f t="shared" si="80"/>
        <v>0</v>
      </c>
      <c r="H1088" s="133"/>
      <c r="I1088" s="123" t="str">
        <f t="shared" si="82"/>
        <v>'21902</v>
      </c>
      <c r="J1088" s="142">
        <f t="shared" si="83"/>
        <v>5</v>
      </c>
      <c r="K1088" s="172">
        <f t="shared" si="84"/>
        <v>0</v>
      </c>
    </row>
    <row r="1089" spans="1:11" hidden="1">
      <c r="A1089" s="143">
        <v>21903</v>
      </c>
      <c r="B1089" s="144" t="s">
        <v>1414</v>
      </c>
      <c r="C1089" s="138"/>
      <c r="D1089" s="137">
        <f t="shared" si="81"/>
        <v>0</v>
      </c>
      <c r="E1089" s="145">
        <v>0</v>
      </c>
      <c r="F1089" s="137">
        <f t="shared" si="81"/>
        <v>0</v>
      </c>
      <c r="G1089" s="136">
        <f t="shared" si="80"/>
        <v>0</v>
      </c>
      <c r="H1089" s="133"/>
      <c r="I1089" s="123" t="str">
        <f t="shared" si="82"/>
        <v>'21903</v>
      </c>
      <c r="J1089" s="142">
        <f t="shared" si="83"/>
        <v>5</v>
      </c>
      <c r="K1089" s="172">
        <f t="shared" si="84"/>
        <v>0</v>
      </c>
    </row>
    <row r="1090" spans="1:11" hidden="1">
      <c r="A1090" s="143">
        <v>21904</v>
      </c>
      <c r="B1090" s="144" t="s">
        <v>1415</v>
      </c>
      <c r="C1090" s="138"/>
      <c r="D1090" s="137">
        <f t="shared" si="81"/>
        <v>0</v>
      </c>
      <c r="E1090" s="145">
        <v>0</v>
      </c>
      <c r="F1090" s="137">
        <f t="shared" si="81"/>
        <v>0</v>
      </c>
      <c r="G1090" s="136">
        <f t="shared" si="80"/>
        <v>0</v>
      </c>
      <c r="H1090" s="133"/>
      <c r="I1090" s="123" t="str">
        <f t="shared" si="82"/>
        <v>'21904</v>
      </c>
      <c r="J1090" s="142">
        <f t="shared" si="83"/>
        <v>5</v>
      </c>
      <c r="K1090" s="172">
        <f t="shared" si="84"/>
        <v>0</v>
      </c>
    </row>
    <row r="1091" spans="1:11" hidden="1">
      <c r="A1091" s="143">
        <v>21905</v>
      </c>
      <c r="B1091" s="144" t="s">
        <v>1416</v>
      </c>
      <c r="C1091" s="138"/>
      <c r="D1091" s="137">
        <f t="shared" si="81"/>
        <v>0</v>
      </c>
      <c r="E1091" s="145">
        <v>0</v>
      </c>
      <c r="F1091" s="137">
        <f t="shared" si="81"/>
        <v>0</v>
      </c>
      <c r="G1091" s="136">
        <f t="shared" si="80"/>
        <v>0</v>
      </c>
      <c r="H1091" s="133"/>
      <c r="I1091" s="123" t="str">
        <f t="shared" si="82"/>
        <v>'21905</v>
      </c>
      <c r="J1091" s="142">
        <f t="shared" si="83"/>
        <v>5</v>
      </c>
      <c r="K1091" s="172">
        <f t="shared" si="84"/>
        <v>0</v>
      </c>
    </row>
    <row r="1092" spans="1:11" hidden="1">
      <c r="A1092" s="143">
        <v>21906</v>
      </c>
      <c r="B1092" s="144" t="s">
        <v>1417</v>
      </c>
      <c r="C1092" s="138"/>
      <c r="D1092" s="137">
        <f t="shared" si="81"/>
        <v>0</v>
      </c>
      <c r="E1092" s="145">
        <v>0</v>
      </c>
      <c r="F1092" s="137">
        <f t="shared" si="81"/>
        <v>0</v>
      </c>
      <c r="G1092" s="136">
        <f t="shared" si="80"/>
        <v>0</v>
      </c>
      <c r="H1092" s="133"/>
      <c r="I1092" s="123" t="str">
        <f t="shared" si="82"/>
        <v>'21906</v>
      </c>
      <c r="J1092" s="142">
        <f t="shared" si="83"/>
        <v>5</v>
      </c>
      <c r="K1092" s="172">
        <f t="shared" si="84"/>
        <v>0</v>
      </c>
    </row>
    <row r="1093" spans="1:11" hidden="1">
      <c r="A1093" s="143">
        <v>21907</v>
      </c>
      <c r="B1093" s="144" t="s">
        <v>1418</v>
      </c>
      <c r="C1093" s="138"/>
      <c r="D1093" s="137">
        <f t="shared" si="81"/>
        <v>0</v>
      </c>
      <c r="E1093" s="145">
        <v>0</v>
      </c>
      <c r="F1093" s="137">
        <f t="shared" si="81"/>
        <v>0</v>
      </c>
      <c r="G1093" s="136">
        <f t="shared" si="80"/>
        <v>0</v>
      </c>
      <c r="H1093" s="133"/>
      <c r="I1093" s="123" t="str">
        <f t="shared" si="82"/>
        <v>'21907</v>
      </c>
      <c r="J1093" s="142">
        <f t="shared" si="83"/>
        <v>5</v>
      </c>
      <c r="K1093" s="172">
        <f t="shared" si="84"/>
        <v>0</v>
      </c>
    </row>
    <row r="1094" spans="1:11" hidden="1">
      <c r="A1094" s="143">
        <v>21908</v>
      </c>
      <c r="B1094" s="144" t="s">
        <v>1419</v>
      </c>
      <c r="C1094" s="138"/>
      <c r="D1094" s="137">
        <f t="shared" si="81"/>
        <v>0</v>
      </c>
      <c r="E1094" s="145">
        <v>0</v>
      </c>
      <c r="F1094" s="137">
        <f t="shared" si="81"/>
        <v>0</v>
      </c>
      <c r="G1094" s="136">
        <f t="shared" ref="G1094:G1157" si="85">IF(ISERROR(F1094/D1094),,F1094/D1094)</f>
        <v>0</v>
      </c>
      <c r="H1094" s="133"/>
      <c r="I1094" s="123" t="str">
        <f t="shared" si="82"/>
        <v>'21908</v>
      </c>
      <c r="J1094" s="142">
        <f t="shared" si="83"/>
        <v>5</v>
      </c>
      <c r="K1094" s="172">
        <f t="shared" si="84"/>
        <v>0</v>
      </c>
    </row>
    <row r="1095" spans="1:11" hidden="1">
      <c r="A1095" s="143">
        <v>21999</v>
      </c>
      <c r="B1095" s="144" t="s">
        <v>1420</v>
      </c>
      <c r="C1095" s="138"/>
      <c r="D1095" s="137">
        <f t="shared" ref="D1095:F1158" si="86">IF(COUNTIF($I:$I,$I1095&amp;"*")=1,C1095,IF($J1095=3,SUMIFS(C:C,$I:$I,$I1095&amp;"*",$J:$J,5),IF($J1095=5,SUMIFS(C:C,$I:$I,$I1095&amp;"*",$J:$J,7),C1095)))</f>
        <v>0</v>
      </c>
      <c r="E1095" s="145">
        <v>0</v>
      </c>
      <c r="F1095" s="137">
        <f t="shared" si="86"/>
        <v>0</v>
      </c>
      <c r="G1095" s="136">
        <f t="shared" si="85"/>
        <v>0</v>
      </c>
      <c r="H1095" s="133"/>
      <c r="I1095" s="123" t="str">
        <f t="shared" ref="I1095:I1158" si="87">IF(LEN(A1095)=3,"'"&amp;A1095,IF(LEN(A1095)=5,"'"&amp;A1095,"'"&amp;A1095))</f>
        <v>'21999</v>
      </c>
      <c r="J1095" s="142">
        <f t="shared" ref="J1095:J1158" si="88">LEN(A1095)</f>
        <v>5</v>
      </c>
      <c r="K1095" s="172">
        <f t="shared" ref="K1095:K1158" si="89">D1095+F1095</f>
        <v>0</v>
      </c>
    </row>
    <row r="1096" spans="1:11" ht="14.45" customHeight="1">
      <c r="A1096" s="143">
        <v>220</v>
      </c>
      <c r="B1096" s="144" t="s">
        <v>1421</v>
      </c>
      <c r="C1096" s="138">
        <v>549</v>
      </c>
      <c r="D1096" s="137">
        <f t="shared" si="86"/>
        <v>549</v>
      </c>
      <c r="E1096" s="145">
        <v>519</v>
      </c>
      <c r="F1096" s="137">
        <f t="shared" si="86"/>
        <v>519</v>
      </c>
      <c r="G1096" s="136">
        <f t="shared" si="85"/>
        <v>0.94535519125683065</v>
      </c>
      <c r="H1096" s="133"/>
      <c r="I1096" s="123" t="str">
        <f t="shared" si="87"/>
        <v>'220</v>
      </c>
      <c r="J1096" s="142">
        <f t="shared" si="88"/>
        <v>3</v>
      </c>
      <c r="K1096" s="172">
        <f t="shared" si="89"/>
        <v>1068</v>
      </c>
    </row>
    <row r="1097" spans="1:11" ht="14.45" customHeight="1">
      <c r="A1097" s="143">
        <v>22001</v>
      </c>
      <c r="B1097" s="144" t="s">
        <v>1422</v>
      </c>
      <c r="C1097" s="138">
        <v>549</v>
      </c>
      <c r="D1097" s="137">
        <f t="shared" si="86"/>
        <v>516</v>
      </c>
      <c r="E1097" s="145">
        <v>519</v>
      </c>
      <c r="F1097" s="137">
        <f t="shared" si="86"/>
        <v>519</v>
      </c>
      <c r="G1097" s="136">
        <f t="shared" si="85"/>
        <v>1.0058139534883721</v>
      </c>
      <c r="H1097" s="133"/>
      <c r="I1097" s="123" t="str">
        <f t="shared" si="87"/>
        <v>'22001</v>
      </c>
      <c r="J1097" s="142">
        <f t="shared" si="88"/>
        <v>5</v>
      </c>
      <c r="K1097" s="172">
        <f t="shared" si="89"/>
        <v>1035</v>
      </c>
    </row>
    <row r="1098" spans="1:11" ht="14.45" hidden="1" customHeight="1">
      <c r="A1098" s="143">
        <v>2200101</v>
      </c>
      <c r="B1098" s="144" t="s">
        <v>1176</v>
      </c>
      <c r="C1098" s="138"/>
      <c r="D1098" s="137">
        <f t="shared" si="86"/>
        <v>0</v>
      </c>
      <c r="E1098" s="145">
        <v>0</v>
      </c>
      <c r="F1098" s="137">
        <f t="shared" si="86"/>
        <v>0</v>
      </c>
      <c r="G1098" s="136">
        <f t="shared" si="85"/>
        <v>0</v>
      </c>
      <c r="H1098" s="133"/>
      <c r="I1098" s="123" t="str">
        <f t="shared" si="87"/>
        <v>'2200101</v>
      </c>
      <c r="J1098" s="142">
        <f t="shared" si="88"/>
        <v>7</v>
      </c>
      <c r="K1098" s="172">
        <f t="shared" si="89"/>
        <v>0</v>
      </c>
    </row>
    <row r="1099" spans="1:11" hidden="1">
      <c r="A1099" s="143">
        <v>2200102</v>
      </c>
      <c r="B1099" s="144" t="s">
        <v>1177</v>
      </c>
      <c r="C1099" s="138"/>
      <c r="D1099" s="137">
        <f t="shared" si="86"/>
        <v>0</v>
      </c>
      <c r="E1099" s="145">
        <v>0</v>
      </c>
      <c r="F1099" s="137">
        <f t="shared" si="86"/>
        <v>0</v>
      </c>
      <c r="G1099" s="136">
        <f t="shared" si="85"/>
        <v>0</v>
      </c>
      <c r="H1099" s="133"/>
      <c r="I1099" s="123" t="str">
        <f t="shared" si="87"/>
        <v>'2200102</v>
      </c>
      <c r="J1099" s="142">
        <f t="shared" si="88"/>
        <v>7</v>
      </c>
      <c r="K1099" s="172">
        <f t="shared" si="89"/>
        <v>0</v>
      </c>
    </row>
    <row r="1100" spans="1:11" hidden="1">
      <c r="A1100" s="143">
        <v>2200103</v>
      </c>
      <c r="B1100" s="144" t="s">
        <v>1178</v>
      </c>
      <c r="C1100" s="138"/>
      <c r="D1100" s="137">
        <f t="shared" si="86"/>
        <v>0</v>
      </c>
      <c r="E1100" s="145">
        <v>0</v>
      </c>
      <c r="F1100" s="137">
        <f t="shared" si="86"/>
        <v>0</v>
      </c>
      <c r="G1100" s="136">
        <f t="shared" si="85"/>
        <v>0</v>
      </c>
      <c r="H1100" s="133"/>
      <c r="I1100" s="123" t="str">
        <f t="shared" si="87"/>
        <v>'2200103</v>
      </c>
      <c r="J1100" s="142">
        <f t="shared" si="88"/>
        <v>7</v>
      </c>
      <c r="K1100" s="172">
        <f t="shared" si="89"/>
        <v>0</v>
      </c>
    </row>
    <row r="1101" spans="1:11" ht="14.45" customHeight="1">
      <c r="A1101" s="143">
        <v>2200104</v>
      </c>
      <c r="B1101" s="144" t="s">
        <v>1423</v>
      </c>
      <c r="C1101" s="138">
        <v>62</v>
      </c>
      <c r="D1101" s="137">
        <f t="shared" si="86"/>
        <v>62</v>
      </c>
      <c r="E1101" s="145">
        <v>100</v>
      </c>
      <c r="F1101" s="137">
        <f t="shared" si="86"/>
        <v>100</v>
      </c>
      <c r="G1101" s="136">
        <f t="shared" si="85"/>
        <v>1.6129032258064515</v>
      </c>
      <c r="H1101" s="133"/>
      <c r="I1101" s="123" t="str">
        <f t="shared" si="87"/>
        <v>'2200104</v>
      </c>
      <c r="J1101" s="142">
        <f t="shared" si="88"/>
        <v>7</v>
      </c>
      <c r="K1101" s="172">
        <f t="shared" si="89"/>
        <v>162</v>
      </c>
    </row>
    <row r="1102" spans="1:11" ht="14.45" customHeight="1">
      <c r="A1102" s="143">
        <v>2200106</v>
      </c>
      <c r="B1102" s="144" t="s">
        <v>1424</v>
      </c>
      <c r="C1102" s="138">
        <v>2</v>
      </c>
      <c r="D1102" s="137">
        <f t="shared" si="86"/>
        <v>2</v>
      </c>
      <c r="E1102" s="145">
        <v>5</v>
      </c>
      <c r="F1102" s="137">
        <f t="shared" si="86"/>
        <v>5</v>
      </c>
      <c r="G1102" s="136">
        <f t="shared" si="85"/>
        <v>2.5</v>
      </c>
      <c r="H1102" s="133"/>
      <c r="I1102" s="123" t="str">
        <f t="shared" si="87"/>
        <v>'2200106</v>
      </c>
      <c r="J1102" s="142">
        <f t="shared" si="88"/>
        <v>7</v>
      </c>
      <c r="K1102" s="172">
        <f t="shared" si="89"/>
        <v>7</v>
      </c>
    </row>
    <row r="1103" spans="1:11" hidden="1">
      <c r="A1103" s="143">
        <v>2200107</v>
      </c>
      <c r="B1103" s="144" t="s">
        <v>1425</v>
      </c>
      <c r="C1103" s="138"/>
      <c r="D1103" s="137">
        <f t="shared" si="86"/>
        <v>0</v>
      </c>
      <c r="E1103" s="145">
        <v>0</v>
      </c>
      <c r="F1103" s="137">
        <f t="shared" si="86"/>
        <v>0</v>
      </c>
      <c r="G1103" s="136">
        <f t="shared" si="85"/>
        <v>0</v>
      </c>
      <c r="H1103" s="133"/>
      <c r="I1103" s="123" t="str">
        <f t="shared" si="87"/>
        <v>'2200107</v>
      </c>
      <c r="J1103" s="142">
        <f t="shared" si="88"/>
        <v>7</v>
      </c>
      <c r="K1103" s="172">
        <f t="shared" si="89"/>
        <v>0</v>
      </c>
    </row>
    <row r="1104" spans="1:11" ht="14.45" customHeight="1">
      <c r="A1104" s="143">
        <v>2200108</v>
      </c>
      <c r="B1104" s="144" t="s">
        <v>1426</v>
      </c>
      <c r="C1104" s="138">
        <v>5</v>
      </c>
      <c r="D1104" s="137">
        <f t="shared" si="86"/>
        <v>5</v>
      </c>
      <c r="E1104" s="145">
        <v>3</v>
      </c>
      <c r="F1104" s="137">
        <f t="shared" si="86"/>
        <v>3</v>
      </c>
      <c r="G1104" s="136">
        <f t="shared" si="85"/>
        <v>0.6</v>
      </c>
      <c r="H1104" s="133"/>
      <c r="I1104" s="123" t="str">
        <f t="shared" si="87"/>
        <v>'2200108</v>
      </c>
      <c r="J1104" s="142">
        <f t="shared" si="88"/>
        <v>7</v>
      </c>
      <c r="K1104" s="172">
        <f t="shared" si="89"/>
        <v>8</v>
      </c>
    </row>
    <row r="1105" spans="1:11" hidden="1">
      <c r="A1105" s="143">
        <v>2200109</v>
      </c>
      <c r="B1105" s="144" t="s">
        <v>1427</v>
      </c>
      <c r="C1105" s="138"/>
      <c r="D1105" s="137">
        <f t="shared" si="86"/>
        <v>0</v>
      </c>
      <c r="E1105" s="145">
        <v>0</v>
      </c>
      <c r="F1105" s="137">
        <f t="shared" si="86"/>
        <v>0</v>
      </c>
      <c r="G1105" s="136">
        <f t="shared" si="85"/>
        <v>0</v>
      </c>
      <c r="H1105" s="133"/>
      <c r="I1105" s="123" t="str">
        <f t="shared" si="87"/>
        <v>'2200109</v>
      </c>
      <c r="J1105" s="142">
        <f t="shared" si="88"/>
        <v>7</v>
      </c>
      <c r="K1105" s="172">
        <f t="shared" si="89"/>
        <v>0</v>
      </c>
    </row>
    <row r="1106" spans="1:11" hidden="1">
      <c r="A1106" s="143">
        <v>2200112</v>
      </c>
      <c r="B1106" s="144" t="s">
        <v>1428</v>
      </c>
      <c r="C1106" s="138"/>
      <c r="D1106" s="137">
        <f t="shared" si="86"/>
        <v>0</v>
      </c>
      <c r="E1106" s="145">
        <v>0</v>
      </c>
      <c r="F1106" s="137">
        <f t="shared" si="86"/>
        <v>0</v>
      </c>
      <c r="G1106" s="136">
        <f t="shared" si="85"/>
        <v>0</v>
      </c>
      <c r="H1106" s="133"/>
      <c r="I1106" s="123" t="str">
        <f t="shared" si="87"/>
        <v>'2200112</v>
      </c>
      <c r="J1106" s="142">
        <f t="shared" si="88"/>
        <v>7</v>
      </c>
      <c r="K1106" s="172">
        <f t="shared" si="89"/>
        <v>0</v>
      </c>
    </row>
    <row r="1107" spans="1:11" hidden="1">
      <c r="A1107" s="143">
        <v>2200113</v>
      </c>
      <c r="B1107" s="144" t="s">
        <v>1429</v>
      </c>
      <c r="C1107" s="138"/>
      <c r="D1107" s="137">
        <f t="shared" si="86"/>
        <v>0</v>
      </c>
      <c r="E1107" s="145">
        <v>0</v>
      </c>
      <c r="F1107" s="137">
        <f t="shared" si="86"/>
        <v>0</v>
      </c>
      <c r="G1107" s="136">
        <f t="shared" si="85"/>
        <v>0</v>
      </c>
      <c r="H1107" s="133"/>
      <c r="I1107" s="123" t="str">
        <f t="shared" si="87"/>
        <v>'2200113</v>
      </c>
      <c r="J1107" s="142">
        <f t="shared" si="88"/>
        <v>7</v>
      </c>
      <c r="K1107" s="172">
        <f t="shared" si="89"/>
        <v>0</v>
      </c>
    </row>
    <row r="1108" spans="1:11" ht="14.45" customHeight="1">
      <c r="A1108" s="143">
        <v>2200114</v>
      </c>
      <c r="B1108" s="144" t="s">
        <v>1430</v>
      </c>
      <c r="C1108" s="138">
        <v>5</v>
      </c>
      <c r="D1108" s="137">
        <f t="shared" si="86"/>
        <v>5</v>
      </c>
      <c r="E1108" s="145">
        <v>0</v>
      </c>
      <c r="F1108" s="137">
        <f t="shared" si="86"/>
        <v>0</v>
      </c>
      <c r="G1108" s="136">
        <f t="shared" si="85"/>
        <v>0</v>
      </c>
      <c r="H1108" s="133"/>
      <c r="I1108" s="123" t="str">
        <f t="shared" si="87"/>
        <v>'2200114</v>
      </c>
      <c r="J1108" s="142">
        <f t="shared" si="88"/>
        <v>7</v>
      </c>
      <c r="K1108" s="172">
        <f t="shared" si="89"/>
        <v>5</v>
      </c>
    </row>
    <row r="1109" spans="1:11" hidden="1">
      <c r="A1109" s="143">
        <v>2200115</v>
      </c>
      <c r="B1109" s="144" t="s">
        <v>1431</v>
      </c>
      <c r="C1109" s="138"/>
      <c r="D1109" s="137">
        <f t="shared" si="86"/>
        <v>0</v>
      </c>
      <c r="E1109" s="145">
        <v>0</v>
      </c>
      <c r="F1109" s="137">
        <f t="shared" si="86"/>
        <v>0</v>
      </c>
      <c r="G1109" s="136">
        <f t="shared" si="85"/>
        <v>0</v>
      </c>
      <c r="H1109" s="133"/>
      <c r="I1109" s="123" t="str">
        <f t="shared" si="87"/>
        <v>'2200115</v>
      </c>
      <c r="J1109" s="142">
        <f t="shared" si="88"/>
        <v>7</v>
      </c>
      <c r="K1109" s="172">
        <f t="shared" si="89"/>
        <v>0</v>
      </c>
    </row>
    <row r="1110" spans="1:11" hidden="1">
      <c r="A1110" s="143">
        <v>2200116</v>
      </c>
      <c r="B1110" s="144" t="s">
        <v>1432</v>
      </c>
      <c r="C1110" s="138"/>
      <c r="D1110" s="137">
        <f t="shared" si="86"/>
        <v>0</v>
      </c>
      <c r="E1110" s="145">
        <v>0</v>
      </c>
      <c r="F1110" s="137">
        <f t="shared" si="86"/>
        <v>0</v>
      </c>
      <c r="G1110" s="136">
        <f t="shared" si="85"/>
        <v>0</v>
      </c>
      <c r="H1110" s="133"/>
      <c r="I1110" s="123" t="str">
        <f t="shared" si="87"/>
        <v>'2200116</v>
      </c>
      <c r="J1110" s="142">
        <f t="shared" si="88"/>
        <v>7</v>
      </c>
      <c r="K1110" s="172">
        <f t="shared" si="89"/>
        <v>0</v>
      </c>
    </row>
    <row r="1111" spans="1:11" hidden="1">
      <c r="A1111" s="143">
        <v>2200119</v>
      </c>
      <c r="B1111" s="144" t="s">
        <v>1433</v>
      </c>
      <c r="C1111" s="138"/>
      <c r="D1111" s="137">
        <f t="shared" si="86"/>
        <v>0</v>
      </c>
      <c r="E1111" s="145">
        <v>0</v>
      </c>
      <c r="F1111" s="137">
        <f t="shared" si="86"/>
        <v>0</v>
      </c>
      <c r="G1111" s="136">
        <f t="shared" si="85"/>
        <v>0</v>
      </c>
      <c r="H1111" s="133"/>
      <c r="I1111" s="123" t="str">
        <f t="shared" si="87"/>
        <v>'2200119</v>
      </c>
      <c r="J1111" s="142">
        <f t="shared" si="88"/>
        <v>7</v>
      </c>
      <c r="K1111" s="172">
        <f t="shared" si="89"/>
        <v>0</v>
      </c>
    </row>
    <row r="1112" spans="1:11" hidden="1">
      <c r="A1112" s="143">
        <v>2200120</v>
      </c>
      <c r="B1112" s="144" t="s">
        <v>1434</v>
      </c>
      <c r="C1112" s="138"/>
      <c r="D1112" s="137">
        <f t="shared" si="86"/>
        <v>0</v>
      </c>
      <c r="E1112" s="145">
        <v>0</v>
      </c>
      <c r="F1112" s="137">
        <f t="shared" si="86"/>
        <v>0</v>
      </c>
      <c r="G1112" s="136">
        <f t="shared" si="85"/>
        <v>0</v>
      </c>
      <c r="H1112" s="133"/>
      <c r="I1112" s="123" t="str">
        <f t="shared" si="87"/>
        <v>'2200120</v>
      </c>
      <c r="J1112" s="142">
        <f t="shared" si="88"/>
        <v>7</v>
      </c>
      <c r="K1112" s="172">
        <f t="shared" si="89"/>
        <v>0</v>
      </c>
    </row>
    <row r="1113" spans="1:11" hidden="1">
      <c r="A1113" s="143">
        <v>2200121</v>
      </c>
      <c r="B1113" s="144" t="s">
        <v>1435</v>
      </c>
      <c r="C1113" s="138"/>
      <c r="D1113" s="137">
        <f t="shared" si="86"/>
        <v>0</v>
      </c>
      <c r="E1113" s="145">
        <v>0</v>
      </c>
      <c r="F1113" s="137">
        <f t="shared" si="86"/>
        <v>0</v>
      </c>
      <c r="G1113" s="136">
        <f t="shared" si="85"/>
        <v>0</v>
      </c>
      <c r="H1113" s="133"/>
      <c r="I1113" s="123" t="str">
        <f t="shared" si="87"/>
        <v>'2200121</v>
      </c>
      <c r="J1113" s="142">
        <f t="shared" si="88"/>
        <v>7</v>
      </c>
      <c r="K1113" s="172">
        <f t="shared" si="89"/>
        <v>0</v>
      </c>
    </row>
    <row r="1114" spans="1:11" hidden="1">
      <c r="A1114" s="143">
        <v>2200122</v>
      </c>
      <c r="B1114" s="144" t="s">
        <v>1436</v>
      </c>
      <c r="C1114" s="138"/>
      <c r="D1114" s="137">
        <f t="shared" si="86"/>
        <v>0</v>
      </c>
      <c r="E1114" s="145">
        <v>0</v>
      </c>
      <c r="F1114" s="137">
        <f t="shared" si="86"/>
        <v>0</v>
      </c>
      <c r="G1114" s="136">
        <f t="shared" si="85"/>
        <v>0</v>
      </c>
      <c r="H1114" s="133"/>
      <c r="I1114" s="123" t="str">
        <f t="shared" si="87"/>
        <v>'2200122</v>
      </c>
      <c r="J1114" s="142">
        <f t="shared" si="88"/>
        <v>7</v>
      </c>
      <c r="K1114" s="172">
        <f t="shared" si="89"/>
        <v>0</v>
      </c>
    </row>
    <row r="1115" spans="1:11" hidden="1">
      <c r="A1115" s="143">
        <v>2200123</v>
      </c>
      <c r="B1115" s="144" t="s">
        <v>1437</v>
      </c>
      <c r="C1115" s="138"/>
      <c r="D1115" s="137">
        <f t="shared" si="86"/>
        <v>0</v>
      </c>
      <c r="E1115" s="145">
        <v>0</v>
      </c>
      <c r="F1115" s="137">
        <f t="shared" si="86"/>
        <v>0</v>
      </c>
      <c r="G1115" s="136">
        <f t="shared" si="85"/>
        <v>0</v>
      </c>
      <c r="H1115" s="133"/>
      <c r="I1115" s="123" t="str">
        <f t="shared" si="87"/>
        <v>'2200123</v>
      </c>
      <c r="J1115" s="142">
        <f t="shared" si="88"/>
        <v>7</v>
      </c>
      <c r="K1115" s="172">
        <f t="shared" si="89"/>
        <v>0</v>
      </c>
    </row>
    <row r="1116" spans="1:11" hidden="1">
      <c r="A1116" s="143">
        <v>2200124</v>
      </c>
      <c r="B1116" s="144" t="s">
        <v>1438</v>
      </c>
      <c r="C1116" s="138"/>
      <c r="D1116" s="137">
        <f t="shared" si="86"/>
        <v>0</v>
      </c>
      <c r="E1116" s="145">
        <v>0</v>
      </c>
      <c r="F1116" s="137">
        <f t="shared" si="86"/>
        <v>0</v>
      </c>
      <c r="G1116" s="136">
        <f t="shared" si="85"/>
        <v>0</v>
      </c>
      <c r="H1116" s="133"/>
      <c r="I1116" s="123" t="str">
        <f t="shared" si="87"/>
        <v>'2200124</v>
      </c>
      <c r="J1116" s="142">
        <f t="shared" si="88"/>
        <v>7</v>
      </c>
      <c r="K1116" s="172">
        <f t="shared" si="89"/>
        <v>0</v>
      </c>
    </row>
    <row r="1117" spans="1:11" hidden="1">
      <c r="A1117" s="143">
        <v>2200125</v>
      </c>
      <c r="B1117" s="144" t="s">
        <v>1439</v>
      </c>
      <c r="C1117" s="138"/>
      <c r="D1117" s="137">
        <f t="shared" si="86"/>
        <v>0</v>
      </c>
      <c r="E1117" s="145">
        <v>0</v>
      </c>
      <c r="F1117" s="137">
        <f t="shared" si="86"/>
        <v>0</v>
      </c>
      <c r="G1117" s="136">
        <f t="shared" si="85"/>
        <v>0</v>
      </c>
      <c r="H1117" s="133"/>
      <c r="I1117" s="123" t="str">
        <f t="shared" si="87"/>
        <v>'2200125</v>
      </c>
      <c r="J1117" s="142">
        <f t="shared" si="88"/>
        <v>7</v>
      </c>
      <c r="K1117" s="172">
        <f t="shared" si="89"/>
        <v>0</v>
      </c>
    </row>
    <row r="1118" spans="1:11" hidden="1">
      <c r="A1118" s="143">
        <v>2200126</v>
      </c>
      <c r="B1118" s="144" t="s">
        <v>1440</v>
      </c>
      <c r="C1118" s="138"/>
      <c r="D1118" s="137">
        <f t="shared" si="86"/>
        <v>0</v>
      </c>
      <c r="E1118" s="145">
        <v>0</v>
      </c>
      <c r="F1118" s="137">
        <f t="shared" si="86"/>
        <v>0</v>
      </c>
      <c r="G1118" s="136">
        <f t="shared" si="85"/>
        <v>0</v>
      </c>
      <c r="H1118" s="133"/>
      <c r="I1118" s="123" t="str">
        <f t="shared" si="87"/>
        <v>'2200126</v>
      </c>
      <c r="J1118" s="142">
        <f t="shared" si="88"/>
        <v>7</v>
      </c>
      <c r="K1118" s="172">
        <f t="shared" si="89"/>
        <v>0</v>
      </c>
    </row>
    <row r="1119" spans="1:11" hidden="1">
      <c r="A1119" s="143">
        <v>2200127</v>
      </c>
      <c r="B1119" s="144" t="s">
        <v>1441</v>
      </c>
      <c r="C1119" s="138"/>
      <c r="D1119" s="137">
        <f t="shared" si="86"/>
        <v>0</v>
      </c>
      <c r="E1119" s="145">
        <v>0</v>
      </c>
      <c r="F1119" s="137">
        <f t="shared" si="86"/>
        <v>0</v>
      </c>
      <c r="G1119" s="136">
        <f t="shared" si="85"/>
        <v>0</v>
      </c>
      <c r="H1119" s="133"/>
      <c r="I1119" s="123" t="str">
        <f t="shared" si="87"/>
        <v>'2200127</v>
      </c>
      <c r="J1119" s="142">
        <f t="shared" si="88"/>
        <v>7</v>
      </c>
      <c r="K1119" s="172">
        <f t="shared" si="89"/>
        <v>0</v>
      </c>
    </row>
    <row r="1120" spans="1:11" hidden="1">
      <c r="A1120" s="143">
        <v>2200128</v>
      </c>
      <c r="B1120" s="144" t="s">
        <v>1442</v>
      </c>
      <c r="C1120" s="138"/>
      <c r="D1120" s="137">
        <f t="shared" si="86"/>
        <v>0</v>
      </c>
      <c r="E1120" s="145">
        <v>0</v>
      </c>
      <c r="F1120" s="137">
        <f t="shared" si="86"/>
        <v>0</v>
      </c>
      <c r="G1120" s="136">
        <f t="shared" si="85"/>
        <v>0</v>
      </c>
      <c r="H1120" s="133"/>
      <c r="I1120" s="123" t="str">
        <f t="shared" si="87"/>
        <v>'2200128</v>
      </c>
      <c r="J1120" s="142">
        <f t="shared" si="88"/>
        <v>7</v>
      </c>
      <c r="K1120" s="172">
        <f t="shared" si="89"/>
        <v>0</v>
      </c>
    </row>
    <row r="1121" spans="1:11" hidden="1">
      <c r="A1121" s="143">
        <v>2200129</v>
      </c>
      <c r="B1121" s="144" t="s">
        <v>1443</v>
      </c>
      <c r="C1121" s="138"/>
      <c r="D1121" s="137">
        <f t="shared" si="86"/>
        <v>0</v>
      </c>
      <c r="E1121" s="145">
        <v>0</v>
      </c>
      <c r="F1121" s="137">
        <f t="shared" si="86"/>
        <v>0</v>
      </c>
      <c r="G1121" s="136">
        <f t="shared" si="85"/>
        <v>0</v>
      </c>
      <c r="H1121" s="133"/>
      <c r="I1121" s="123" t="str">
        <f t="shared" si="87"/>
        <v>'2200129</v>
      </c>
      <c r="J1121" s="142">
        <f t="shared" si="88"/>
        <v>7</v>
      </c>
      <c r="K1121" s="172">
        <f t="shared" si="89"/>
        <v>0</v>
      </c>
    </row>
    <row r="1122" spans="1:11" ht="14.45" customHeight="1">
      <c r="A1122" s="143">
        <v>2200150</v>
      </c>
      <c r="B1122" s="144" t="s">
        <v>1194</v>
      </c>
      <c r="C1122" s="138">
        <v>357</v>
      </c>
      <c r="D1122" s="137">
        <f t="shared" si="86"/>
        <v>357</v>
      </c>
      <c r="E1122" s="145">
        <v>349</v>
      </c>
      <c r="F1122" s="137">
        <f t="shared" si="86"/>
        <v>349</v>
      </c>
      <c r="G1122" s="136">
        <f t="shared" si="85"/>
        <v>0.97759103641456579</v>
      </c>
      <c r="H1122" s="133"/>
      <c r="I1122" s="123" t="str">
        <f t="shared" si="87"/>
        <v>'2200150</v>
      </c>
      <c r="J1122" s="142">
        <f t="shared" si="88"/>
        <v>7</v>
      </c>
      <c r="K1122" s="172">
        <f t="shared" si="89"/>
        <v>706</v>
      </c>
    </row>
    <row r="1123" spans="1:11" ht="14.45" customHeight="1">
      <c r="A1123" s="143">
        <v>2200199</v>
      </c>
      <c r="B1123" s="144" t="s">
        <v>1444</v>
      </c>
      <c r="C1123" s="138">
        <v>85</v>
      </c>
      <c r="D1123" s="137">
        <f t="shared" si="86"/>
        <v>85</v>
      </c>
      <c r="E1123" s="145">
        <v>62</v>
      </c>
      <c r="F1123" s="137">
        <f t="shared" si="86"/>
        <v>62</v>
      </c>
      <c r="G1123" s="136">
        <f t="shared" si="85"/>
        <v>0.72941176470588232</v>
      </c>
      <c r="H1123" s="133"/>
      <c r="I1123" s="123" t="str">
        <f t="shared" si="87"/>
        <v>'2200199</v>
      </c>
      <c r="J1123" s="142">
        <f t="shared" si="88"/>
        <v>7</v>
      </c>
      <c r="K1123" s="172">
        <f t="shared" si="89"/>
        <v>147</v>
      </c>
    </row>
    <row r="1124" spans="1:11" hidden="1">
      <c r="A1124" s="143">
        <v>22005</v>
      </c>
      <c r="B1124" s="144" t="s">
        <v>1445</v>
      </c>
      <c r="C1124" s="138"/>
      <c r="D1124" s="137">
        <f t="shared" si="86"/>
        <v>0</v>
      </c>
      <c r="E1124" s="145">
        <v>0</v>
      </c>
      <c r="F1124" s="137">
        <f t="shared" si="86"/>
        <v>0</v>
      </c>
      <c r="G1124" s="136">
        <f t="shared" si="85"/>
        <v>0</v>
      </c>
      <c r="H1124" s="133"/>
      <c r="I1124" s="123" t="str">
        <f t="shared" si="87"/>
        <v>'22005</v>
      </c>
      <c r="J1124" s="142">
        <f t="shared" si="88"/>
        <v>5</v>
      </c>
      <c r="K1124" s="172">
        <f t="shared" si="89"/>
        <v>0</v>
      </c>
    </row>
    <row r="1125" spans="1:11" hidden="1">
      <c r="A1125" s="143">
        <v>2200501</v>
      </c>
      <c r="B1125" s="144" t="s">
        <v>1176</v>
      </c>
      <c r="C1125" s="138"/>
      <c r="D1125" s="137">
        <f t="shared" si="86"/>
        <v>0</v>
      </c>
      <c r="E1125" s="145">
        <v>0</v>
      </c>
      <c r="F1125" s="137">
        <f t="shared" si="86"/>
        <v>0</v>
      </c>
      <c r="G1125" s="136">
        <f t="shared" si="85"/>
        <v>0</v>
      </c>
      <c r="H1125" s="133"/>
      <c r="I1125" s="123" t="str">
        <f t="shared" si="87"/>
        <v>'2200501</v>
      </c>
      <c r="J1125" s="142">
        <f t="shared" si="88"/>
        <v>7</v>
      </c>
      <c r="K1125" s="172">
        <f t="shared" si="89"/>
        <v>0</v>
      </c>
    </row>
    <row r="1126" spans="1:11" hidden="1">
      <c r="A1126" s="143">
        <v>2200502</v>
      </c>
      <c r="B1126" s="144" t="s">
        <v>1177</v>
      </c>
      <c r="C1126" s="138"/>
      <c r="D1126" s="137">
        <f t="shared" si="86"/>
        <v>0</v>
      </c>
      <c r="E1126" s="145">
        <v>0</v>
      </c>
      <c r="F1126" s="137">
        <f t="shared" si="86"/>
        <v>0</v>
      </c>
      <c r="G1126" s="136">
        <f t="shared" si="85"/>
        <v>0</v>
      </c>
      <c r="H1126" s="133"/>
      <c r="I1126" s="123" t="str">
        <f t="shared" si="87"/>
        <v>'2200502</v>
      </c>
      <c r="J1126" s="142">
        <f t="shared" si="88"/>
        <v>7</v>
      </c>
      <c r="K1126" s="172">
        <f t="shared" si="89"/>
        <v>0</v>
      </c>
    </row>
    <row r="1127" spans="1:11" hidden="1">
      <c r="A1127" s="143">
        <v>2200503</v>
      </c>
      <c r="B1127" s="144" t="s">
        <v>1178</v>
      </c>
      <c r="C1127" s="138"/>
      <c r="D1127" s="137">
        <f t="shared" si="86"/>
        <v>0</v>
      </c>
      <c r="E1127" s="145">
        <v>0</v>
      </c>
      <c r="F1127" s="137">
        <f t="shared" si="86"/>
        <v>0</v>
      </c>
      <c r="G1127" s="136">
        <f t="shared" si="85"/>
        <v>0</v>
      </c>
      <c r="H1127" s="133"/>
      <c r="I1127" s="123" t="str">
        <f t="shared" si="87"/>
        <v>'2200503</v>
      </c>
      <c r="J1127" s="142">
        <f t="shared" si="88"/>
        <v>7</v>
      </c>
      <c r="K1127" s="172">
        <f t="shared" si="89"/>
        <v>0</v>
      </c>
    </row>
    <row r="1128" spans="1:11" hidden="1">
      <c r="A1128" s="143">
        <v>2200504</v>
      </c>
      <c r="B1128" s="144" t="s">
        <v>1446</v>
      </c>
      <c r="C1128" s="138"/>
      <c r="D1128" s="137">
        <f t="shared" si="86"/>
        <v>0</v>
      </c>
      <c r="E1128" s="145">
        <v>0</v>
      </c>
      <c r="F1128" s="137">
        <f t="shared" si="86"/>
        <v>0</v>
      </c>
      <c r="G1128" s="136">
        <f t="shared" si="85"/>
        <v>0</v>
      </c>
      <c r="H1128" s="133"/>
      <c r="I1128" s="123" t="str">
        <f t="shared" si="87"/>
        <v>'2200504</v>
      </c>
      <c r="J1128" s="142">
        <f t="shared" si="88"/>
        <v>7</v>
      </c>
      <c r="K1128" s="172">
        <f t="shared" si="89"/>
        <v>0</v>
      </c>
    </row>
    <row r="1129" spans="1:11" hidden="1">
      <c r="A1129" s="143">
        <v>2200506</v>
      </c>
      <c r="B1129" s="144" t="s">
        <v>1447</v>
      </c>
      <c r="C1129" s="138"/>
      <c r="D1129" s="137">
        <f t="shared" si="86"/>
        <v>0</v>
      </c>
      <c r="E1129" s="145">
        <v>0</v>
      </c>
      <c r="F1129" s="137">
        <f t="shared" si="86"/>
        <v>0</v>
      </c>
      <c r="G1129" s="136">
        <f t="shared" si="85"/>
        <v>0</v>
      </c>
      <c r="H1129" s="133"/>
      <c r="I1129" s="123" t="str">
        <f t="shared" si="87"/>
        <v>'2200506</v>
      </c>
      <c r="J1129" s="142">
        <f t="shared" si="88"/>
        <v>7</v>
      </c>
      <c r="K1129" s="172">
        <f t="shared" si="89"/>
        <v>0</v>
      </c>
    </row>
    <row r="1130" spans="1:11" hidden="1">
      <c r="A1130" s="143">
        <v>2200507</v>
      </c>
      <c r="B1130" s="144" t="s">
        <v>1448</v>
      </c>
      <c r="C1130" s="138"/>
      <c r="D1130" s="137">
        <f t="shared" si="86"/>
        <v>0</v>
      </c>
      <c r="E1130" s="145">
        <v>0</v>
      </c>
      <c r="F1130" s="137">
        <f t="shared" si="86"/>
        <v>0</v>
      </c>
      <c r="G1130" s="136">
        <f t="shared" si="85"/>
        <v>0</v>
      </c>
      <c r="H1130" s="133"/>
      <c r="I1130" s="123" t="str">
        <f t="shared" si="87"/>
        <v>'2200507</v>
      </c>
      <c r="J1130" s="142">
        <f t="shared" si="88"/>
        <v>7</v>
      </c>
      <c r="K1130" s="172">
        <f t="shared" si="89"/>
        <v>0</v>
      </c>
    </row>
    <row r="1131" spans="1:11" hidden="1">
      <c r="A1131" s="143">
        <v>2200508</v>
      </c>
      <c r="B1131" s="144" t="s">
        <v>1449</v>
      </c>
      <c r="C1131" s="138"/>
      <c r="D1131" s="137">
        <f t="shared" si="86"/>
        <v>0</v>
      </c>
      <c r="E1131" s="145">
        <v>0</v>
      </c>
      <c r="F1131" s="137">
        <f t="shared" si="86"/>
        <v>0</v>
      </c>
      <c r="G1131" s="136">
        <f t="shared" si="85"/>
        <v>0</v>
      </c>
      <c r="H1131" s="133"/>
      <c r="I1131" s="123" t="str">
        <f t="shared" si="87"/>
        <v>'2200508</v>
      </c>
      <c r="J1131" s="142">
        <f t="shared" si="88"/>
        <v>7</v>
      </c>
      <c r="K1131" s="172">
        <f t="shared" si="89"/>
        <v>0</v>
      </c>
    </row>
    <row r="1132" spans="1:11" hidden="1">
      <c r="A1132" s="143">
        <v>2200509</v>
      </c>
      <c r="B1132" s="144" t="s">
        <v>1450</v>
      </c>
      <c r="C1132" s="138"/>
      <c r="D1132" s="137">
        <f t="shared" si="86"/>
        <v>0</v>
      </c>
      <c r="E1132" s="145">
        <v>0</v>
      </c>
      <c r="F1132" s="137">
        <f t="shared" si="86"/>
        <v>0</v>
      </c>
      <c r="G1132" s="136">
        <f t="shared" si="85"/>
        <v>0</v>
      </c>
      <c r="H1132" s="133"/>
      <c r="I1132" s="123" t="str">
        <f t="shared" si="87"/>
        <v>'2200509</v>
      </c>
      <c r="J1132" s="142">
        <f t="shared" si="88"/>
        <v>7</v>
      </c>
      <c r="K1132" s="172">
        <f t="shared" si="89"/>
        <v>0</v>
      </c>
    </row>
    <row r="1133" spans="1:11" hidden="1">
      <c r="A1133" s="143">
        <v>2200510</v>
      </c>
      <c r="B1133" s="144" t="s">
        <v>1451</v>
      </c>
      <c r="C1133" s="138"/>
      <c r="D1133" s="137">
        <f t="shared" si="86"/>
        <v>0</v>
      </c>
      <c r="E1133" s="145">
        <v>0</v>
      </c>
      <c r="F1133" s="137">
        <f t="shared" si="86"/>
        <v>0</v>
      </c>
      <c r="G1133" s="136">
        <f t="shared" si="85"/>
        <v>0</v>
      </c>
      <c r="H1133" s="133"/>
      <c r="I1133" s="123" t="str">
        <f t="shared" si="87"/>
        <v>'2200510</v>
      </c>
      <c r="J1133" s="142">
        <f t="shared" si="88"/>
        <v>7</v>
      </c>
      <c r="K1133" s="172">
        <f t="shared" si="89"/>
        <v>0</v>
      </c>
    </row>
    <row r="1134" spans="1:11" hidden="1">
      <c r="A1134" s="143">
        <v>2200511</v>
      </c>
      <c r="B1134" s="144" t="s">
        <v>1452</v>
      </c>
      <c r="C1134" s="138"/>
      <c r="D1134" s="137">
        <f t="shared" si="86"/>
        <v>0</v>
      </c>
      <c r="E1134" s="145">
        <v>0</v>
      </c>
      <c r="F1134" s="137">
        <f t="shared" si="86"/>
        <v>0</v>
      </c>
      <c r="G1134" s="136">
        <f t="shared" si="85"/>
        <v>0</v>
      </c>
      <c r="H1134" s="133"/>
      <c r="I1134" s="123" t="str">
        <f t="shared" si="87"/>
        <v>'2200511</v>
      </c>
      <c r="J1134" s="142">
        <f t="shared" si="88"/>
        <v>7</v>
      </c>
      <c r="K1134" s="172">
        <f t="shared" si="89"/>
        <v>0</v>
      </c>
    </row>
    <row r="1135" spans="1:11" hidden="1">
      <c r="A1135" s="143">
        <v>2200512</v>
      </c>
      <c r="B1135" s="144" t="s">
        <v>1453</v>
      </c>
      <c r="C1135" s="138"/>
      <c r="D1135" s="137">
        <f t="shared" si="86"/>
        <v>0</v>
      </c>
      <c r="E1135" s="145">
        <v>0</v>
      </c>
      <c r="F1135" s="137">
        <f t="shared" si="86"/>
        <v>0</v>
      </c>
      <c r="G1135" s="136">
        <f t="shared" si="85"/>
        <v>0</v>
      </c>
      <c r="H1135" s="133"/>
      <c r="I1135" s="123" t="str">
        <f t="shared" si="87"/>
        <v>'2200512</v>
      </c>
      <c r="J1135" s="142">
        <f t="shared" si="88"/>
        <v>7</v>
      </c>
      <c r="K1135" s="172">
        <f t="shared" si="89"/>
        <v>0</v>
      </c>
    </row>
    <row r="1136" spans="1:11" hidden="1">
      <c r="A1136" s="143">
        <v>2200513</v>
      </c>
      <c r="B1136" s="144" t="s">
        <v>1454</v>
      </c>
      <c r="C1136" s="138"/>
      <c r="D1136" s="137">
        <f t="shared" si="86"/>
        <v>0</v>
      </c>
      <c r="E1136" s="145">
        <v>0</v>
      </c>
      <c r="F1136" s="137">
        <f t="shared" si="86"/>
        <v>0</v>
      </c>
      <c r="G1136" s="136">
        <f t="shared" si="85"/>
        <v>0</v>
      </c>
      <c r="H1136" s="133"/>
      <c r="I1136" s="123" t="str">
        <f t="shared" si="87"/>
        <v>'2200513</v>
      </c>
      <c r="J1136" s="142">
        <f t="shared" si="88"/>
        <v>7</v>
      </c>
      <c r="K1136" s="172">
        <f t="shared" si="89"/>
        <v>0</v>
      </c>
    </row>
    <row r="1137" spans="1:11" hidden="1">
      <c r="A1137" s="143">
        <v>2200514</v>
      </c>
      <c r="B1137" s="144" t="s">
        <v>1455</v>
      </c>
      <c r="C1137" s="138"/>
      <c r="D1137" s="137">
        <f t="shared" si="86"/>
        <v>0</v>
      </c>
      <c r="E1137" s="145">
        <v>0</v>
      </c>
      <c r="F1137" s="137">
        <f t="shared" si="86"/>
        <v>0</v>
      </c>
      <c r="G1137" s="136">
        <f t="shared" si="85"/>
        <v>0</v>
      </c>
      <c r="H1137" s="133"/>
      <c r="I1137" s="123" t="str">
        <f t="shared" si="87"/>
        <v>'2200514</v>
      </c>
      <c r="J1137" s="142">
        <f t="shared" si="88"/>
        <v>7</v>
      </c>
      <c r="K1137" s="172">
        <f t="shared" si="89"/>
        <v>0</v>
      </c>
    </row>
    <row r="1138" spans="1:11" hidden="1">
      <c r="A1138" s="143">
        <v>2200599</v>
      </c>
      <c r="B1138" s="144" t="s">
        <v>1456</v>
      </c>
      <c r="C1138" s="138"/>
      <c r="D1138" s="137">
        <f t="shared" si="86"/>
        <v>0</v>
      </c>
      <c r="E1138" s="145">
        <v>0</v>
      </c>
      <c r="F1138" s="137">
        <f t="shared" si="86"/>
        <v>0</v>
      </c>
      <c r="G1138" s="136">
        <f t="shared" si="85"/>
        <v>0</v>
      </c>
      <c r="H1138" s="133"/>
      <c r="I1138" s="123" t="str">
        <f t="shared" si="87"/>
        <v>'2200599</v>
      </c>
      <c r="J1138" s="142">
        <f t="shared" si="88"/>
        <v>7</v>
      </c>
      <c r="K1138" s="172">
        <f t="shared" si="89"/>
        <v>0</v>
      </c>
    </row>
    <row r="1139" spans="1:11" hidden="1">
      <c r="A1139" s="143">
        <v>22099</v>
      </c>
      <c r="B1139" s="144" t="s">
        <v>1457</v>
      </c>
      <c r="C1139" s="138"/>
      <c r="D1139" s="137">
        <f t="shared" si="86"/>
        <v>0</v>
      </c>
      <c r="E1139" s="145">
        <v>0</v>
      </c>
      <c r="F1139" s="137">
        <f t="shared" si="86"/>
        <v>0</v>
      </c>
      <c r="G1139" s="136">
        <f t="shared" si="85"/>
        <v>0</v>
      </c>
      <c r="H1139" s="133"/>
      <c r="I1139" s="123" t="str">
        <f t="shared" si="87"/>
        <v>'22099</v>
      </c>
      <c r="J1139" s="142">
        <f t="shared" si="88"/>
        <v>5</v>
      </c>
      <c r="K1139" s="172">
        <f t="shared" si="89"/>
        <v>0</v>
      </c>
    </row>
    <row r="1140" spans="1:11" hidden="1">
      <c r="A1140" s="143">
        <v>2209901</v>
      </c>
      <c r="B1140" s="144" t="s">
        <v>1589</v>
      </c>
      <c r="C1140" s="138"/>
      <c r="D1140" s="137">
        <f t="shared" si="86"/>
        <v>0</v>
      </c>
      <c r="E1140" s="145">
        <v>0</v>
      </c>
      <c r="F1140" s="137">
        <f t="shared" si="86"/>
        <v>0</v>
      </c>
      <c r="G1140" s="136">
        <f t="shared" si="85"/>
        <v>0</v>
      </c>
      <c r="H1140" s="133"/>
      <c r="I1140" s="123" t="str">
        <f t="shared" si="87"/>
        <v>'2209901</v>
      </c>
      <c r="J1140" s="142">
        <f t="shared" si="88"/>
        <v>7</v>
      </c>
      <c r="K1140" s="172">
        <f t="shared" si="89"/>
        <v>0</v>
      </c>
    </row>
    <row r="1141" spans="1:11" ht="14.45" customHeight="1">
      <c r="A1141" s="143">
        <v>221</v>
      </c>
      <c r="B1141" s="144" t="s">
        <v>1458</v>
      </c>
      <c r="C1141" s="138">
        <v>374</v>
      </c>
      <c r="D1141" s="137">
        <f t="shared" si="86"/>
        <v>374</v>
      </c>
      <c r="E1141" s="145">
        <v>341</v>
      </c>
      <c r="F1141" s="137">
        <f t="shared" si="86"/>
        <v>341</v>
      </c>
      <c r="G1141" s="136">
        <f t="shared" si="85"/>
        <v>0.91176470588235292</v>
      </c>
      <c r="H1141" s="133"/>
      <c r="I1141" s="123" t="str">
        <f t="shared" si="87"/>
        <v>'221</v>
      </c>
      <c r="J1141" s="142">
        <f t="shared" si="88"/>
        <v>3</v>
      </c>
      <c r="K1141" s="172">
        <f t="shared" si="89"/>
        <v>715</v>
      </c>
    </row>
    <row r="1142" spans="1:11" ht="14.45" customHeight="1">
      <c r="A1142" s="143">
        <v>22101</v>
      </c>
      <c r="B1142" s="144" t="s">
        <v>1459</v>
      </c>
      <c r="C1142" s="138">
        <v>4</v>
      </c>
      <c r="D1142" s="137">
        <f t="shared" si="86"/>
        <v>4</v>
      </c>
      <c r="E1142" s="145">
        <v>10</v>
      </c>
      <c r="F1142" s="137">
        <f t="shared" si="86"/>
        <v>10</v>
      </c>
      <c r="G1142" s="136">
        <f t="shared" si="85"/>
        <v>2.5</v>
      </c>
      <c r="H1142" s="133"/>
      <c r="I1142" s="123" t="str">
        <f t="shared" si="87"/>
        <v>'22101</v>
      </c>
      <c r="J1142" s="142">
        <f t="shared" si="88"/>
        <v>5</v>
      </c>
      <c r="K1142" s="172">
        <f t="shared" si="89"/>
        <v>14</v>
      </c>
    </row>
    <row r="1143" spans="1:11" ht="14.45" hidden="1" customHeight="1">
      <c r="A1143" s="143">
        <v>2210101</v>
      </c>
      <c r="B1143" s="144" t="s">
        <v>1460</v>
      </c>
      <c r="C1143" s="138"/>
      <c r="D1143" s="137">
        <f t="shared" si="86"/>
        <v>0</v>
      </c>
      <c r="E1143" s="145">
        <v>0</v>
      </c>
      <c r="F1143" s="137">
        <f t="shared" si="86"/>
        <v>0</v>
      </c>
      <c r="G1143" s="136">
        <f t="shared" si="85"/>
        <v>0</v>
      </c>
      <c r="H1143" s="133"/>
      <c r="I1143" s="123" t="str">
        <f t="shared" si="87"/>
        <v>'2210101</v>
      </c>
      <c r="J1143" s="142">
        <f t="shared" si="88"/>
        <v>7</v>
      </c>
      <c r="K1143" s="172">
        <f t="shared" si="89"/>
        <v>0</v>
      </c>
    </row>
    <row r="1144" spans="1:11" hidden="1">
      <c r="A1144" s="143">
        <v>2210102</v>
      </c>
      <c r="B1144" s="144" t="s">
        <v>1461</v>
      </c>
      <c r="C1144" s="138"/>
      <c r="D1144" s="137">
        <f t="shared" si="86"/>
        <v>0</v>
      </c>
      <c r="E1144" s="145">
        <v>0</v>
      </c>
      <c r="F1144" s="137">
        <f t="shared" si="86"/>
        <v>0</v>
      </c>
      <c r="G1144" s="136">
        <f t="shared" si="85"/>
        <v>0</v>
      </c>
      <c r="H1144" s="133"/>
      <c r="I1144" s="123" t="str">
        <f t="shared" si="87"/>
        <v>'2210102</v>
      </c>
      <c r="J1144" s="142">
        <f t="shared" si="88"/>
        <v>7</v>
      </c>
      <c r="K1144" s="172">
        <f t="shared" si="89"/>
        <v>0</v>
      </c>
    </row>
    <row r="1145" spans="1:11" hidden="1">
      <c r="A1145" s="143">
        <v>2210103</v>
      </c>
      <c r="B1145" s="144" t="s">
        <v>1462</v>
      </c>
      <c r="C1145" s="138"/>
      <c r="D1145" s="137">
        <f t="shared" si="86"/>
        <v>0</v>
      </c>
      <c r="E1145" s="145">
        <v>0</v>
      </c>
      <c r="F1145" s="137">
        <f t="shared" si="86"/>
        <v>0</v>
      </c>
      <c r="G1145" s="136">
        <f t="shared" si="85"/>
        <v>0</v>
      </c>
      <c r="H1145" s="133"/>
      <c r="I1145" s="123" t="str">
        <f t="shared" si="87"/>
        <v>'2210103</v>
      </c>
      <c r="J1145" s="142">
        <f t="shared" si="88"/>
        <v>7</v>
      </c>
      <c r="K1145" s="172">
        <f t="shared" si="89"/>
        <v>0</v>
      </c>
    </row>
    <row r="1146" spans="1:11" hidden="1">
      <c r="A1146" s="143">
        <v>2210104</v>
      </c>
      <c r="B1146" s="144" t="s">
        <v>1463</v>
      </c>
      <c r="C1146" s="138"/>
      <c r="D1146" s="137">
        <f t="shared" si="86"/>
        <v>0</v>
      </c>
      <c r="E1146" s="145">
        <v>0</v>
      </c>
      <c r="F1146" s="137">
        <f t="shared" si="86"/>
        <v>0</v>
      </c>
      <c r="G1146" s="136">
        <f t="shared" si="85"/>
        <v>0</v>
      </c>
      <c r="H1146" s="133"/>
      <c r="I1146" s="123" t="str">
        <f t="shared" si="87"/>
        <v>'2210104</v>
      </c>
      <c r="J1146" s="142">
        <f t="shared" si="88"/>
        <v>7</v>
      </c>
      <c r="K1146" s="172">
        <f t="shared" si="89"/>
        <v>0</v>
      </c>
    </row>
    <row r="1147" spans="1:11" ht="14.45" hidden="1" customHeight="1">
      <c r="A1147" s="143">
        <v>2210105</v>
      </c>
      <c r="B1147" s="144" t="s">
        <v>1464</v>
      </c>
      <c r="C1147" s="138"/>
      <c r="D1147" s="137">
        <f t="shared" si="86"/>
        <v>0</v>
      </c>
      <c r="E1147" s="145">
        <v>0</v>
      </c>
      <c r="F1147" s="137">
        <f t="shared" si="86"/>
        <v>0</v>
      </c>
      <c r="G1147" s="136">
        <f t="shared" si="85"/>
        <v>0</v>
      </c>
      <c r="H1147" s="133"/>
      <c r="I1147" s="123" t="str">
        <f t="shared" si="87"/>
        <v>'2210105</v>
      </c>
      <c r="J1147" s="142">
        <f t="shared" si="88"/>
        <v>7</v>
      </c>
      <c r="K1147" s="172">
        <f t="shared" si="89"/>
        <v>0</v>
      </c>
    </row>
    <row r="1148" spans="1:11" ht="14.45" customHeight="1">
      <c r="A1148" s="143">
        <v>2210106</v>
      </c>
      <c r="B1148" s="144" t="s">
        <v>1465</v>
      </c>
      <c r="C1148" s="138">
        <v>4</v>
      </c>
      <c r="D1148" s="137">
        <f t="shared" si="86"/>
        <v>4</v>
      </c>
      <c r="E1148" s="145">
        <v>0</v>
      </c>
      <c r="F1148" s="137">
        <f t="shared" si="86"/>
        <v>0</v>
      </c>
      <c r="G1148" s="136">
        <f t="shared" si="85"/>
        <v>0</v>
      </c>
      <c r="H1148" s="133"/>
      <c r="I1148" s="123" t="str">
        <f t="shared" si="87"/>
        <v>'2210106</v>
      </c>
      <c r="J1148" s="142">
        <f t="shared" si="88"/>
        <v>7</v>
      </c>
      <c r="K1148" s="172">
        <f t="shared" si="89"/>
        <v>4</v>
      </c>
    </row>
    <row r="1149" spans="1:11" hidden="1">
      <c r="A1149" s="143">
        <v>2210107</v>
      </c>
      <c r="B1149" s="144" t="s">
        <v>1466</v>
      </c>
      <c r="C1149" s="138"/>
      <c r="D1149" s="137">
        <f t="shared" si="86"/>
        <v>0</v>
      </c>
      <c r="E1149" s="145">
        <v>0</v>
      </c>
      <c r="F1149" s="137">
        <f t="shared" si="86"/>
        <v>0</v>
      </c>
      <c r="G1149" s="136">
        <f t="shared" si="85"/>
        <v>0</v>
      </c>
      <c r="H1149" s="133"/>
      <c r="I1149" s="123" t="str">
        <f t="shared" si="87"/>
        <v>'2210107</v>
      </c>
      <c r="J1149" s="142">
        <f t="shared" si="88"/>
        <v>7</v>
      </c>
      <c r="K1149" s="172">
        <f t="shared" si="89"/>
        <v>0</v>
      </c>
    </row>
    <row r="1150" spans="1:11" hidden="1">
      <c r="A1150" s="143">
        <v>2210108</v>
      </c>
      <c r="B1150" s="144" t="s">
        <v>1467</v>
      </c>
      <c r="C1150" s="138"/>
      <c r="D1150" s="137">
        <f t="shared" si="86"/>
        <v>0</v>
      </c>
      <c r="E1150" s="145">
        <v>0</v>
      </c>
      <c r="F1150" s="137">
        <f t="shared" si="86"/>
        <v>0</v>
      </c>
      <c r="G1150" s="136">
        <f t="shared" si="85"/>
        <v>0</v>
      </c>
      <c r="H1150" s="133"/>
      <c r="I1150" s="123" t="str">
        <f t="shared" si="87"/>
        <v>'2210108</v>
      </c>
      <c r="J1150" s="142">
        <f t="shared" si="88"/>
        <v>7</v>
      </c>
      <c r="K1150" s="172">
        <f t="shared" si="89"/>
        <v>0</v>
      </c>
    </row>
    <row r="1151" spans="1:11" hidden="1">
      <c r="A1151" s="143">
        <v>2210109</v>
      </c>
      <c r="B1151" s="144" t="s">
        <v>1468</v>
      </c>
      <c r="C1151" s="138"/>
      <c r="D1151" s="137">
        <f t="shared" si="86"/>
        <v>0</v>
      </c>
      <c r="E1151" s="145">
        <v>0</v>
      </c>
      <c r="F1151" s="137">
        <f t="shared" si="86"/>
        <v>0</v>
      </c>
      <c r="G1151" s="136">
        <f t="shared" si="85"/>
        <v>0</v>
      </c>
      <c r="H1151" s="133"/>
      <c r="I1151" s="123" t="str">
        <f t="shared" si="87"/>
        <v>'2210109</v>
      </c>
      <c r="J1151" s="142">
        <f t="shared" si="88"/>
        <v>7</v>
      </c>
      <c r="K1151" s="172">
        <f t="shared" si="89"/>
        <v>0</v>
      </c>
    </row>
    <row r="1152" spans="1:11" ht="14.45" customHeight="1">
      <c r="A1152" s="143">
        <v>2210199</v>
      </c>
      <c r="B1152" s="144" t="s">
        <v>1469</v>
      </c>
      <c r="C1152" s="138"/>
      <c r="D1152" s="137">
        <f t="shared" si="86"/>
        <v>0</v>
      </c>
      <c r="E1152" s="145">
        <v>10</v>
      </c>
      <c r="F1152" s="137">
        <f t="shared" si="86"/>
        <v>10</v>
      </c>
      <c r="G1152" s="136">
        <f t="shared" si="85"/>
        <v>0</v>
      </c>
      <c r="H1152" s="133"/>
      <c r="I1152" s="123" t="str">
        <f t="shared" si="87"/>
        <v>'2210199</v>
      </c>
      <c r="J1152" s="142">
        <f t="shared" si="88"/>
        <v>7</v>
      </c>
      <c r="K1152" s="172">
        <f t="shared" si="89"/>
        <v>10</v>
      </c>
    </row>
    <row r="1153" spans="1:11" ht="14.45" customHeight="1">
      <c r="A1153" s="143">
        <v>22102</v>
      </c>
      <c r="B1153" s="144" t="s">
        <v>1470</v>
      </c>
      <c r="C1153" s="138">
        <v>370</v>
      </c>
      <c r="D1153" s="137">
        <f t="shared" si="86"/>
        <v>370</v>
      </c>
      <c r="E1153" s="145">
        <v>331</v>
      </c>
      <c r="F1153" s="137">
        <f t="shared" si="86"/>
        <v>331</v>
      </c>
      <c r="G1153" s="136">
        <f t="shared" si="85"/>
        <v>0.89459459459459456</v>
      </c>
      <c r="H1153" s="133"/>
      <c r="I1153" s="123" t="str">
        <f t="shared" si="87"/>
        <v>'22102</v>
      </c>
      <c r="J1153" s="142">
        <f t="shared" si="88"/>
        <v>5</v>
      </c>
      <c r="K1153" s="172">
        <f t="shared" si="89"/>
        <v>701</v>
      </c>
    </row>
    <row r="1154" spans="1:11" ht="14.45" customHeight="1">
      <c r="A1154" s="143">
        <v>2210201</v>
      </c>
      <c r="B1154" s="144" t="s">
        <v>1471</v>
      </c>
      <c r="C1154" s="138">
        <v>370</v>
      </c>
      <c r="D1154" s="137">
        <f t="shared" si="86"/>
        <v>370</v>
      </c>
      <c r="E1154" s="145">
        <v>331</v>
      </c>
      <c r="F1154" s="137">
        <f t="shared" si="86"/>
        <v>331</v>
      </c>
      <c r="G1154" s="136">
        <f t="shared" si="85"/>
        <v>0.89459459459459456</v>
      </c>
      <c r="H1154" s="133"/>
      <c r="I1154" s="123" t="str">
        <f t="shared" si="87"/>
        <v>'2210201</v>
      </c>
      <c r="J1154" s="142">
        <f t="shared" si="88"/>
        <v>7</v>
      </c>
      <c r="K1154" s="172">
        <f t="shared" si="89"/>
        <v>701</v>
      </c>
    </row>
    <row r="1155" spans="1:11" hidden="1">
      <c r="A1155" s="143">
        <v>2210202</v>
      </c>
      <c r="B1155" s="144" t="s">
        <v>1472</v>
      </c>
      <c r="C1155" s="138"/>
      <c r="D1155" s="137">
        <f t="shared" si="86"/>
        <v>0</v>
      </c>
      <c r="E1155" s="145">
        <v>0</v>
      </c>
      <c r="F1155" s="137">
        <f t="shared" si="86"/>
        <v>0</v>
      </c>
      <c r="G1155" s="136">
        <f t="shared" si="85"/>
        <v>0</v>
      </c>
      <c r="H1155" s="133"/>
      <c r="I1155" s="123" t="str">
        <f t="shared" si="87"/>
        <v>'2210202</v>
      </c>
      <c r="J1155" s="142">
        <f t="shared" si="88"/>
        <v>7</v>
      </c>
      <c r="K1155" s="172">
        <f t="shared" si="89"/>
        <v>0</v>
      </c>
    </row>
    <row r="1156" spans="1:11" ht="14.45" hidden="1" customHeight="1">
      <c r="A1156" s="143">
        <v>2210203</v>
      </c>
      <c r="B1156" s="144" t="s">
        <v>1473</v>
      </c>
      <c r="C1156" s="138"/>
      <c r="D1156" s="137">
        <f t="shared" si="86"/>
        <v>0</v>
      </c>
      <c r="E1156" s="145">
        <v>0</v>
      </c>
      <c r="F1156" s="137">
        <f t="shared" si="86"/>
        <v>0</v>
      </c>
      <c r="G1156" s="136">
        <f t="shared" si="85"/>
        <v>0</v>
      </c>
      <c r="H1156" s="133"/>
      <c r="I1156" s="123" t="str">
        <f t="shared" si="87"/>
        <v>'2210203</v>
      </c>
      <c r="J1156" s="142">
        <f t="shared" si="88"/>
        <v>7</v>
      </c>
      <c r="K1156" s="172">
        <f t="shared" si="89"/>
        <v>0</v>
      </c>
    </row>
    <row r="1157" spans="1:11" hidden="1">
      <c r="A1157" s="143">
        <v>22103</v>
      </c>
      <c r="B1157" s="144" t="s">
        <v>1474</v>
      </c>
      <c r="C1157" s="138"/>
      <c r="D1157" s="137">
        <f t="shared" si="86"/>
        <v>0</v>
      </c>
      <c r="E1157" s="145">
        <v>0</v>
      </c>
      <c r="F1157" s="137">
        <f t="shared" si="86"/>
        <v>0</v>
      </c>
      <c r="G1157" s="136">
        <f t="shared" si="85"/>
        <v>0</v>
      </c>
      <c r="H1157" s="133"/>
      <c r="I1157" s="123" t="str">
        <f t="shared" si="87"/>
        <v>'22103</v>
      </c>
      <c r="J1157" s="142">
        <f t="shared" si="88"/>
        <v>5</v>
      </c>
      <c r="K1157" s="172">
        <f t="shared" si="89"/>
        <v>0</v>
      </c>
    </row>
    <row r="1158" spans="1:11" hidden="1">
      <c r="A1158" s="143">
        <v>2210301</v>
      </c>
      <c r="B1158" s="144" t="s">
        <v>1475</v>
      </c>
      <c r="C1158" s="138"/>
      <c r="D1158" s="137">
        <f t="shared" si="86"/>
        <v>0</v>
      </c>
      <c r="E1158" s="145">
        <v>0</v>
      </c>
      <c r="F1158" s="137">
        <f t="shared" si="86"/>
        <v>0</v>
      </c>
      <c r="G1158" s="136">
        <f t="shared" ref="G1158:G1221" si="90">IF(ISERROR(F1158/D1158),,F1158/D1158)</f>
        <v>0</v>
      </c>
      <c r="H1158" s="133"/>
      <c r="I1158" s="123" t="str">
        <f t="shared" si="87"/>
        <v>'2210301</v>
      </c>
      <c r="J1158" s="142">
        <f t="shared" si="88"/>
        <v>7</v>
      </c>
      <c r="K1158" s="172">
        <f t="shared" si="89"/>
        <v>0</v>
      </c>
    </row>
    <row r="1159" spans="1:11" hidden="1">
      <c r="A1159" s="143">
        <v>2210302</v>
      </c>
      <c r="B1159" s="144" t="s">
        <v>1476</v>
      </c>
      <c r="C1159" s="138"/>
      <c r="D1159" s="137">
        <f t="shared" ref="D1159:F1222" si="91">IF(COUNTIF($I:$I,$I1159&amp;"*")=1,C1159,IF($J1159=3,SUMIFS(C:C,$I:$I,$I1159&amp;"*",$J:$J,5),IF($J1159=5,SUMIFS(C:C,$I:$I,$I1159&amp;"*",$J:$J,7),C1159)))</f>
        <v>0</v>
      </c>
      <c r="E1159" s="145">
        <v>0</v>
      </c>
      <c r="F1159" s="137">
        <f t="shared" si="91"/>
        <v>0</v>
      </c>
      <c r="G1159" s="136">
        <f t="shared" si="90"/>
        <v>0</v>
      </c>
      <c r="H1159" s="133"/>
      <c r="I1159" s="123" t="str">
        <f t="shared" ref="I1159:I1222" si="92">IF(LEN(A1159)=3,"'"&amp;A1159,IF(LEN(A1159)=5,"'"&amp;A1159,"'"&amp;A1159))</f>
        <v>'2210302</v>
      </c>
      <c r="J1159" s="142">
        <f t="shared" ref="J1159:J1222" si="93">LEN(A1159)</f>
        <v>7</v>
      </c>
      <c r="K1159" s="172">
        <f t="shared" ref="K1159:K1222" si="94">D1159+F1159</f>
        <v>0</v>
      </c>
    </row>
    <row r="1160" spans="1:11" hidden="1">
      <c r="A1160" s="143">
        <v>2210399</v>
      </c>
      <c r="B1160" s="144" t="s">
        <v>1477</v>
      </c>
      <c r="C1160" s="138"/>
      <c r="D1160" s="137">
        <f t="shared" si="91"/>
        <v>0</v>
      </c>
      <c r="E1160" s="145">
        <v>0</v>
      </c>
      <c r="F1160" s="137">
        <f t="shared" si="91"/>
        <v>0</v>
      </c>
      <c r="G1160" s="136">
        <f t="shared" si="90"/>
        <v>0</v>
      </c>
      <c r="H1160" s="133"/>
      <c r="I1160" s="123" t="str">
        <f t="shared" si="92"/>
        <v>'2210399</v>
      </c>
      <c r="J1160" s="142">
        <f t="shared" si="93"/>
        <v>7</v>
      </c>
      <c r="K1160" s="172">
        <f t="shared" si="94"/>
        <v>0</v>
      </c>
    </row>
    <row r="1161" spans="1:11" hidden="1">
      <c r="A1161" s="143">
        <v>222</v>
      </c>
      <c r="B1161" s="144" t="s">
        <v>1478</v>
      </c>
      <c r="C1161" s="138"/>
      <c r="D1161" s="137">
        <f t="shared" si="91"/>
        <v>0</v>
      </c>
      <c r="E1161" s="145">
        <v>0</v>
      </c>
      <c r="F1161" s="137">
        <f t="shared" si="91"/>
        <v>0</v>
      </c>
      <c r="G1161" s="136">
        <f t="shared" si="90"/>
        <v>0</v>
      </c>
      <c r="H1161" s="133"/>
      <c r="I1161" s="123" t="str">
        <f t="shared" si="92"/>
        <v>'222</v>
      </c>
      <c r="J1161" s="142">
        <f t="shared" si="93"/>
        <v>3</v>
      </c>
      <c r="K1161" s="172">
        <f t="shared" si="94"/>
        <v>0</v>
      </c>
    </row>
    <row r="1162" spans="1:11" hidden="1">
      <c r="A1162" s="143">
        <v>22201</v>
      </c>
      <c r="B1162" s="144" t="s">
        <v>1479</v>
      </c>
      <c r="C1162" s="138"/>
      <c r="D1162" s="137">
        <f t="shared" si="91"/>
        <v>0</v>
      </c>
      <c r="E1162" s="145">
        <v>0</v>
      </c>
      <c r="F1162" s="137">
        <f t="shared" si="91"/>
        <v>0</v>
      </c>
      <c r="G1162" s="136">
        <f t="shared" si="90"/>
        <v>0</v>
      </c>
      <c r="H1162" s="133"/>
      <c r="I1162" s="123" t="str">
        <f t="shared" si="92"/>
        <v>'22201</v>
      </c>
      <c r="J1162" s="142">
        <f t="shared" si="93"/>
        <v>5</v>
      </c>
      <c r="K1162" s="172">
        <f t="shared" si="94"/>
        <v>0</v>
      </c>
    </row>
    <row r="1163" spans="1:11" hidden="1">
      <c r="A1163" s="143">
        <v>2220101</v>
      </c>
      <c r="B1163" s="144" t="s">
        <v>1176</v>
      </c>
      <c r="C1163" s="138"/>
      <c r="D1163" s="137">
        <f t="shared" si="91"/>
        <v>0</v>
      </c>
      <c r="E1163" s="145">
        <v>0</v>
      </c>
      <c r="F1163" s="137">
        <f t="shared" si="91"/>
        <v>0</v>
      </c>
      <c r="G1163" s="136">
        <f t="shared" si="90"/>
        <v>0</v>
      </c>
      <c r="H1163" s="133"/>
      <c r="I1163" s="123" t="str">
        <f t="shared" si="92"/>
        <v>'2220101</v>
      </c>
      <c r="J1163" s="142">
        <f t="shared" si="93"/>
        <v>7</v>
      </c>
      <c r="K1163" s="172">
        <f t="shared" si="94"/>
        <v>0</v>
      </c>
    </row>
    <row r="1164" spans="1:11" hidden="1">
      <c r="A1164" s="143">
        <v>2220102</v>
      </c>
      <c r="B1164" s="144" t="s">
        <v>1177</v>
      </c>
      <c r="C1164" s="138"/>
      <c r="D1164" s="137">
        <f t="shared" si="91"/>
        <v>0</v>
      </c>
      <c r="E1164" s="145">
        <v>0</v>
      </c>
      <c r="F1164" s="137">
        <f t="shared" si="91"/>
        <v>0</v>
      </c>
      <c r="G1164" s="136">
        <f t="shared" si="90"/>
        <v>0</v>
      </c>
      <c r="H1164" s="133"/>
      <c r="I1164" s="123" t="str">
        <f t="shared" si="92"/>
        <v>'2220102</v>
      </c>
      <c r="J1164" s="142">
        <f t="shared" si="93"/>
        <v>7</v>
      </c>
      <c r="K1164" s="172">
        <f t="shared" si="94"/>
        <v>0</v>
      </c>
    </row>
    <row r="1165" spans="1:11" hidden="1">
      <c r="A1165" s="143">
        <v>2220103</v>
      </c>
      <c r="B1165" s="144" t="s">
        <v>1178</v>
      </c>
      <c r="C1165" s="138"/>
      <c r="D1165" s="137">
        <f t="shared" si="91"/>
        <v>0</v>
      </c>
      <c r="E1165" s="145">
        <v>0</v>
      </c>
      <c r="F1165" s="137">
        <f t="shared" si="91"/>
        <v>0</v>
      </c>
      <c r="G1165" s="136">
        <f t="shared" si="90"/>
        <v>0</v>
      </c>
      <c r="H1165" s="133"/>
      <c r="I1165" s="123" t="str">
        <f t="shared" si="92"/>
        <v>'2220103</v>
      </c>
      <c r="J1165" s="142">
        <f t="shared" si="93"/>
        <v>7</v>
      </c>
      <c r="K1165" s="172">
        <f t="shared" si="94"/>
        <v>0</v>
      </c>
    </row>
    <row r="1166" spans="1:11" hidden="1">
      <c r="A1166" s="143">
        <v>2220104</v>
      </c>
      <c r="B1166" s="144" t="s">
        <v>1480</v>
      </c>
      <c r="C1166" s="138"/>
      <c r="D1166" s="137">
        <f t="shared" si="91"/>
        <v>0</v>
      </c>
      <c r="E1166" s="145">
        <v>0</v>
      </c>
      <c r="F1166" s="137">
        <f t="shared" si="91"/>
        <v>0</v>
      </c>
      <c r="G1166" s="136">
        <f t="shared" si="90"/>
        <v>0</v>
      </c>
      <c r="H1166" s="133"/>
      <c r="I1166" s="123" t="str">
        <f t="shared" si="92"/>
        <v>'2220104</v>
      </c>
      <c r="J1166" s="142">
        <f t="shared" si="93"/>
        <v>7</v>
      </c>
      <c r="K1166" s="172">
        <f t="shared" si="94"/>
        <v>0</v>
      </c>
    </row>
    <row r="1167" spans="1:11" hidden="1">
      <c r="A1167" s="143">
        <v>2220105</v>
      </c>
      <c r="B1167" s="144" t="s">
        <v>1481</v>
      </c>
      <c r="C1167" s="138"/>
      <c r="D1167" s="137">
        <f t="shared" si="91"/>
        <v>0</v>
      </c>
      <c r="E1167" s="145">
        <v>0</v>
      </c>
      <c r="F1167" s="137">
        <f t="shared" si="91"/>
        <v>0</v>
      </c>
      <c r="G1167" s="136">
        <f t="shared" si="90"/>
        <v>0</v>
      </c>
      <c r="H1167" s="133"/>
      <c r="I1167" s="123" t="str">
        <f t="shared" si="92"/>
        <v>'2220105</v>
      </c>
      <c r="J1167" s="142">
        <f t="shared" si="93"/>
        <v>7</v>
      </c>
      <c r="K1167" s="172">
        <f t="shared" si="94"/>
        <v>0</v>
      </c>
    </row>
    <row r="1168" spans="1:11" hidden="1">
      <c r="A1168" s="143">
        <v>2220106</v>
      </c>
      <c r="B1168" s="144" t="s">
        <v>1482</v>
      </c>
      <c r="C1168" s="138"/>
      <c r="D1168" s="137">
        <f t="shared" si="91"/>
        <v>0</v>
      </c>
      <c r="E1168" s="145">
        <v>0</v>
      </c>
      <c r="F1168" s="137">
        <f t="shared" si="91"/>
        <v>0</v>
      </c>
      <c r="G1168" s="136">
        <f t="shared" si="90"/>
        <v>0</v>
      </c>
      <c r="H1168" s="133"/>
      <c r="I1168" s="123" t="str">
        <f t="shared" si="92"/>
        <v>'2220106</v>
      </c>
      <c r="J1168" s="142">
        <f t="shared" si="93"/>
        <v>7</v>
      </c>
      <c r="K1168" s="172">
        <f t="shared" si="94"/>
        <v>0</v>
      </c>
    </row>
    <row r="1169" spans="1:11" hidden="1">
      <c r="A1169" s="143">
        <v>2220107</v>
      </c>
      <c r="B1169" s="144" t="s">
        <v>1483</v>
      </c>
      <c r="C1169" s="138"/>
      <c r="D1169" s="137">
        <f t="shared" si="91"/>
        <v>0</v>
      </c>
      <c r="E1169" s="145">
        <v>0</v>
      </c>
      <c r="F1169" s="137">
        <f t="shared" si="91"/>
        <v>0</v>
      </c>
      <c r="G1169" s="136">
        <f t="shared" si="90"/>
        <v>0</v>
      </c>
      <c r="H1169" s="133"/>
      <c r="I1169" s="123" t="str">
        <f t="shared" si="92"/>
        <v>'2220107</v>
      </c>
      <c r="J1169" s="142">
        <f t="shared" si="93"/>
        <v>7</v>
      </c>
      <c r="K1169" s="172">
        <f t="shared" si="94"/>
        <v>0</v>
      </c>
    </row>
    <row r="1170" spans="1:11" hidden="1">
      <c r="A1170" s="143">
        <v>2220112</v>
      </c>
      <c r="B1170" s="144" t="s">
        <v>1484</v>
      </c>
      <c r="C1170" s="138"/>
      <c r="D1170" s="137">
        <f t="shared" si="91"/>
        <v>0</v>
      </c>
      <c r="E1170" s="145">
        <v>0</v>
      </c>
      <c r="F1170" s="137">
        <f t="shared" si="91"/>
        <v>0</v>
      </c>
      <c r="G1170" s="136">
        <f t="shared" si="90"/>
        <v>0</v>
      </c>
      <c r="H1170" s="133"/>
      <c r="I1170" s="123" t="str">
        <f t="shared" si="92"/>
        <v>'2220112</v>
      </c>
      <c r="J1170" s="142">
        <f t="shared" si="93"/>
        <v>7</v>
      </c>
      <c r="K1170" s="172">
        <f t="shared" si="94"/>
        <v>0</v>
      </c>
    </row>
    <row r="1171" spans="1:11" hidden="1">
      <c r="A1171" s="143">
        <v>2220113</v>
      </c>
      <c r="B1171" s="144" t="s">
        <v>1485</v>
      </c>
      <c r="C1171" s="138"/>
      <c r="D1171" s="137">
        <f t="shared" si="91"/>
        <v>0</v>
      </c>
      <c r="E1171" s="145">
        <v>0</v>
      </c>
      <c r="F1171" s="137">
        <f t="shared" si="91"/>
        <v>0</v>
      </c>
      <c r="G1171" s="136">
        <f t="shared" si="90"/>
        <v>0</v>
      </c>
      <c r="H1171" s="133"/>
      <c r="I1171" s="123" t="str">
        <f t="shared" si="92"/>
        <v>'2220113</v>
      </c>
      <c r="J1171" s="142">
        <f t="shared" si="93"/>
        <v>7</v>
      </c>
      <c r="K1171" s="172">
        <f t="shared" si="94"/>
        <v>0</v>
      </c>
    </row>
    <row r="1172" spans="1:11" hidden="1">
      <c r="A1172" s="143">
        <v>2220114</v>
      </c>
      <c r="B1172" s="144" t="s">
        <v>1486</v>
      </c>
      <c r="C1172" s="138"/>
      <c r="D1172" s="137">
        <f t="shared" si="91"/>
        <v>0</v>
      </c>
      <c r="E1172" s="145">
        <v>0</v>
      </c>
      <c r="F1172" s="137">
        <f t="shared" si="91"/>
        <v>0</v>
      </c>
      <c r="G1172" s="136">
        <f t="shared" si="90"/>
        <v>0</v>
      </c>
      <c r="H1172" s="133"/>
      <c r="I1172" s="123" t="str">
        <f t="shared" si="92"/>
        <v>'2220114</v>
      </c>
      <c r="J1172" s="142">
        <f t="shared" si="93"/>
        <v>7</v>
      </c>
      <c r="K1172" s="172">
        <f t="shared" si="94"/>
        <v>0</v>
      </c>
    </row>
    <row r="1173" spans="1:11" hidden="1">
      <c r="A1173" s="143">
        <v>2220115</v>
      </c>
      <c r="B1173" s="144" t="s">
        <v>1487</v>
      </c>
      <c r="C1173" s="138"/>
      <c r="D1173" s="137">
        <f t="shared" si="91"/>
        <v>0</v>
      </c>
      <c r="E1173" s="145">
        <v>0</v>
      </c>
      <c r="F1173" s="137">
        <f t="shared" si="91"/>
        <v>0</v>
      </c>
      <c r="G1173" s="136">
        <f t="shared" si="90"/>
        <v>0</v>
      </c>
      <c r="H1173" s="133"/>
      <c r="I1173" s="123" t="str">
        <f t="shared" si="92"/>
        <v>'2220115</v>
      </c>
      <c r="J1173" s="142">
        <f t="shared" si="93"/>
        <v>7</v>
      </c>
      <c r="K1173" s="172">
        <f t="shared" si="94"/>
        <v>0</v>
      </c>
    </row>
    <row r="1174" spans="1:11" hidden="1">
      <c r="A1174" s="143">
        <v>2220118</v>
      </c>
      <c r="B1174" s="144" t="s">
        <v>1488</v>
      </c>
      <c r="C1174" s="138"/>
      <c r="D1174" s="137">
        <f t="shared" si="91"/>
        <v>0</v>
      </c>
      <c r="E1174" s="145">
        <v>0</v>
      </c>
      <c r="F1174" s="137">
        <f t="shared" si="91"/>
        <v>0</v>
      </c>
      <c r="G1174" s="136">
        <f t="shared" si="90"/>
        <v>0</v>
      </c>
      <c r="H1174" s="133"/>
      <c r="I1174" s="123" t="str">
        <f t="shared" si="92"/>
        <v>'2220118</v>
      </c>
      <c r="J1174" s="142">
        <f t="shared" si="93"/>
        <v>7</v>
      </c>
      <c r="K1174" s="172">
        <f t="shared" si="94"/>
        <v>0</v>
      </c>
    </row>
    <row r="1175" spans="1:11" hidden="1">
      <c r="A1175" s="143">
        <v>2220150</v>
      </c>
      <c r="B1175" s="144" t="s">
        <v>1194</v>
      </c>
      <c r="C1175" s="138"/>
      <c r="D1175" s="137">
        <f t="shared" si="91"/>
        <v>0</v>
      </c>
      <c r="E1175" s="145">
        <v>0</v>
      </c>
      <c r="F1175" s="137">
        <f t="shared" si="91"/>
        <v>0</v>
      </c>
      <c r="G1175" s="136">
        <f t="shared" si="90"/>
        <v>0</v>
      </c>
      <c r="H1175" s="133"/>
      <c r="I1175" s="123" t="str">
        <f t="shared" si="92"/>
        <v>'2220150</v>
      </c>
      <c r="J1175" s="142">
        <f t="shared" si="93"/>
        <v>7</v>
      </c>
      <c r="K1175" s="172">
        <f t="shared" si="94"/>
        <v>0</v>
      </c>
    </row>
    <row r="1176" spans="1:11" hidden="1">
      <c r="A1176" s="143">
        <v>2220199</v>
      </c>
      <c r="B1176" s="144" t="s">
        <v>1489</v>
      </c>
      <c r="C1176" s="138"/>
      <c r="D1176" s="137">
        <f t="shared" si="91"/>
        <v>0</v>
      </c>
      <c r="E1176" s="145">
        <v>0</v>
      </c>
      <c r="F1176" s="137">
        <f t="shared" si="91"/>
        <v>0</v>
      </c>
      <c r="G1176" s="136">
        <f t="shared" si="90"/>
        <v>0</v>
      </c>
      <c r="H1176" s="133"/>
      <c r="I1176" s="123" t="str">
        <f t="shared" si="92"/>
        <v>'2220199</v>
      </c>
      <c r="J1176" s="142">
        <f t="shared" si="93"/>
        <v>7</v>
      </c>
      <c r="K1176" s="172">
        <f t="shared" si="94"/>
        <v>0</v>
      </c>
    </row>
    <row r="1177" spans="1:11" hidden="1">
      <c r="A1177" s="143">
        <v>22202</v>
      </c>
      <c r="B1177" s="144" t="s">
        <v>1490</v>
      </c>
      <c r="C1177" s="138"/>
      <c r="D1177" s="137">
        <f t="shared" si="91"/>
        <v>0</v>
      </c>
      <c r="E1177" s="145">
        <v>0</v>
      </c>
      <c r="F1177" s="137">
        <f t="shared" si="91"/>
        <v>0</v>
      </c>
      <c r="G1177" s="136">
        <f t="shared" si="90"/>
        <v>0</v>
      </c>
      <c r="H1177" s="133"/>
      <c r="I1177" s="123" t="str">
        <f t="shared" si="92"/>
        <v>'22202</v>
      </c>
      <c r="J1177" s="142">
        <f t="shared" si="93"/>
        <v>5</v>
      </c>
      <c r="K1177" s="172">
        <f t="shared" si="94"/>
        <v>0</v>
      </c>
    </row>
    <row r="1178" spans="1:11" hidden="1">
      <c r="A1178" s="143">
        <v>2220201</v>
      </c>
      <c r="B1178" s="144" t="s">
        <v>1176</v>
      </c>
      <c r="C1178" s="138"/>
      <c r="D1178" s="137">
        <f t="shared" si="91"/>
        <v>0</v>
      </c>
      <c r="E1178" s="145">
        <v>0</v>
      </c>
      <c r="F1178" s="137">
        <f t="shared" si="91"/>
        <v>0</v>
      </c>
      <c r="G1178" s="136">
        <f t="shared" si="90"/>
        <v>0</v>
      </c>
      <c r="H1178" s="133"/>
      <c r="I1178" s="123" t="str">
        <f t="shared" si="92"/>
        <v>'2220201</v>
      </c>
      <c r="J1178" s="142">
        <f t="shared" si="93"/>
        <v>7</v>
      </c>
      <c r="K1178" s="172">
        <f t="shared" si="94"/>
        <v>0</v>
      </c>
    </row>
    <row r="1179" spans="1:11" hidden="1">
      <c r="A1179" s="143">
        <v>2220202</v>
      </c>
      <c r="B1179" s="144" t="s">
        <v>1177</v>
      </c>
      <c r="C1179" s="138"/>
      <c r="D1179" s="137">
        <f t="shared" si="91"/>
        <v>0</v>
      </c>
      <c r="E1179" s="145">
        <v>0</v>
      </c>
      <c r="F1179" s="137">
        <f t="shared" si="91"/>
        <v>0</v>
      </c>
      <c r="G1179" s="136">
        <f t="shared" si="90"/>
        <v>0</v>
      </c>
      <c r="H1179" s="133"/>
      <c r="I1179" s="123" t="str">
        <f t="shared" si="92"/>
        <v>'2220202</v>
      </c>
      <c r="J1179" s="142">
        <f t="shared" si="93"/>
        <v>7</v>
      </c>
      <c r="K1179" s="172">
        <f t="shared" si="94"/>
        <v>0</v>
      </c>
    </row>
    <row r="1180" spans="1:11" hidden="1">
      <c r="A1180" s="143">
        <v>2220203</v>
      </c>
      <c r="B1180" s="144" t="s">
        <v>1178</v>
      </c>
      <c r="C1180" s="138"/>
      <c r="D1180" s="137">
        <f t="shared" si="91"/>
        <v>0</v>
      </c>
      <c r="E1180" s="145">
        <v>0</v>
      </c>
      <c r="F1180" s="137">
        <f t="shared" si="91"/>
        <v>0</v>
      </c>
      <c r="G1180" s="136">
        <f t="shared" si="90"/>
        <v>0</v>
      </c>
      <c r="H1180" s="133"/>
      <c r="I1180" s="123" t="str">
        <f t="shared" si="92"/>
        <v>'2220203</v>
      </c>
      <c r="J1180" s="142">
        <f t="shared" si="93"/>
        <v>7</v>
      </c>
      <c r="K1180" s="172">
        <f t="shared" si="94"/>
        <v>0</v>
      </c>
    </row>
    <row r="1181" spans="1:11" hidden="1">
      <c r="A1181" s="143">
        <v>2220204</v>
      </c>
      <c r="B1181" s="144" t="s">
        <v>1491</v>
      </c>
      <c r="C1181" s="138"/>
      <c r="D1181" s="137">
        <f t="shared" si="91"/>
        <v>0</v>
      </c>
      <c r="E1181" s="145">
        <v>0</v>
      </c>
      <c r="F1181" s="137">
        <f t="shared" si="91"/>
        <v>0</v>
      </c>
      <c r="G1181" s="136">
        <f t="shared" si="90"/>
        <v>0</v>
      </c>
      <c r="H1181" s="133"/>
      <c r="I1181" s="123" t="str">
        <f t="shared" si="92"/>
        <v>'2220204</v>
      </c>
      <c r="J1181" s="142">
        <f t="shared" si="93"/>
        <v>7</v>
      </c>
      <c r="K1181" s="172">
        <f t="shared" si="94"/>
        <v>0</v>
      </c>
    </row>
    <row r="1182" spans="1:11" hidden="1">
      <c r="A1182" s="143">
        <v>2220205</v>
      </c>
      <c r="B1182" s="144" t="s">
        <v>1492</v>
      </c>
      <c r="C1182" s="138"/>
      <c r="D1182" s="137">
        <f t="shared" si="91"/>
        <v>0</v>
      </c>
      <c r="E1182" s="145">
        <v>0</v>
      </c>
      <c r="F1182" s="137">
        <f t="shared" si="91"/>
        <v>0</v>
      </c>
      <c r="G1182" s="136">
        <f t="shared" si="90"/>
        <v>0</v>
      </c>
      <c r="H1182" s="133"/>
      <c r="I1182" s="123" t="str">
        <f t="shared" si="92"/>
        <v>'2220205</v>
      </c>
      <c r="J1182" s="142">
        <f t="shared" si="93"/>
        <v>7</v>
      </c>
      <c r="K1182" s="172">
        <f t="shared" si="94"/>
        <v>0</v>
      </c>
    </row>
    <row r="1183" spans="1:11" hidden="1">
      <c r="A1183" s="143">
        <v>2220206</v>
      </c>
      <c r="B1183" s="144" t="s">
        <v>1493</v>
      </c>
      <c r="C1183" s="138"/>
      <c r="D1183" s="137">
        <f t="shared" si="91"/>
        <v>0</v>
      </c>
      <c r="E1183" s="145">
        <v>0</v>
      </c>
      <c r="F1183" s="137">
        <f t="shared" si="91"/>
        <v>0</v>
      </c>
      <c r="G1183" s="136">
        <f t="shared" si="90"/>
        <v>0</v>
      </c>
      <c r="H1183" s="133"/>
      <c r="I1183" s="123" t="str">
        <f t="shared" si="92"/>
        <v>'2220206</v>
      </c>
      <c r="J1183" s="142">
        <f t="shared" si="93"/>
        <v>7</v>
      </c>
      <c r="K1183" s="172">
        <f t="shared" si="94"/>
        <v>0</v>
      </c>
    </row>
    <row r="1184" spans="1:11" hidden="1">
      <c r="A1184" s="143">
        <v>2220207</v>
      </c>
      <c r="B1184" s="144" t="s">
        <v>1494</v>
      </c>
      <c r="C1184" s="138"/>
      <c r="D1184" s="137">
        <f t="shared" si="91"/>
        <v>0</v>
      </c>
      <c r="E1184" s="145">
        <v>0</v>
      </c>
      <c r="F1184" s="137">
        <f t="shared" si="91"/>
        <v>0</v>
      </c>
      <c r="G1184" s="136">
        <f t="shared" si="90"/>
        <v>0</v>
      </c>
      <c r="H1184" s="133"/>
      <c r="I1184" s="123" t="str">
        <f t="shared" si="92"/>
        <v>'2220207</v>
      </c>
      <c r="J1184" s="142">
        <f t="shared" si="93"/>
        <v>7</v>
      </c>
      <c r="K1184" s="172">
        <f t="shared" si="94"/>
        <v>0</v>
      </c>
    </row>
    <row r="1185" spans="1:11" hidden="1">
      <c r="A1185" s="143">
        <v>2220209</v>
      </c>
      <c r="B1185" s="144" t="s">
        <v>1495</v>
      </c>
      <c r="C1185" s="138"/>
      <c r="D1185" s="137">
        <f t="shared" si="91"/>
        <v>0</v>
      </c>
      <c r="E1185" s="145">
        <v>0</v>
      </c>
      <c r="F1185" s="137">
        <f t="shared" si="91"/>
        <v>0</v>
      </c>
      <c r="G1185" s="136">
        <f t="shared" si="90"/>
        <v>0</v>
      </c>
      <c r="H1185" s="133"/>
      <c r="I1185" s="123" t="str">
        <f t="shared" si="92"/>
        <v>'2220209</v>
      </c>
      <c r="J1185" s="142">
        <f t="shared" si="93"/>
        <v>7</v>
      </c>
      <c r="K1185" s="172">
        <f t="shared" si="94"/>
        <v>0</v>
      </c>
    </row>
    <row r="1186" spans="1:11" hidden="1">
      <c r="A1186" s="143">
        <v>2220210</v>
      </c>
      <c r="B1186" s="144" t="s">
        <v>1496</v>
      </c>
      <c r="C1186" s="138"/>
      <c r="D1186" s="137">
        <f t="shared" si="91"/>
        <v>0</v>
      </c>
      <c r="E1186" s="145">
        <v>0</v>
      </c>
      <c r="F1186" s="137">
        <f t="shared" si="91"/>
        <v>0</v>
      </c>
      <c r="G1186" s="136">
        <f t="shared" si="90"/>
        <v>0</v>
      </c>
      <c r="H1186" s="133"/>
      <c r="I1186" s="123" t="str">
        <f t="shared" si="92"/>
        <v>'2220210</v>
      </c>
      <c r="J1186" s="142">
        <f t="shared" si="93"/>
        <v>7</v>
      </c>
      <c r="K1186" s="172">
        <f t="shared" si="94"/>
        <v>0</v>
      </c>
    </row>
    <row r="1187" spans="1:11" hidden="1">
      <c r="A1187" s="143">
        <v>2220211</v>
      </c>
      <c r="B1187" s="144" t="s">
        <v>1497</v>
      </c>
      <c r="C1187" s="138"/>
      <c r="D1187" s="137">
        <f t="shared" si="91"/>
        <v>0</v>
      </c>
      <c r="E1187" s="145">
        <v>0</v>
      </c>
      <c r="F1187" s="137">
        <f t="shared" si="91"/>
        <v>0</v>
      </c>
      <c r="G1187" s="136">
        <f t="shared" si="90"/>
        <v>0</v>
      </c>
      <c r="H1187" s="133"/>
      <c r="I1187" s="123" t="str">
        <f t="shared" si="92"/>
        <v>'2220211</v>
      </c>
      <c r="J1187" s="142">
        <f t="shared" si="93"/>
        <v>7</v>
      </c>
      <c r="K1187" s="172">
        <f t="shared" si="94"/>
        <v>0</v>
      </c>
    </row>
    <row r="1188" spans="1:11" hidden="1">
      <c r="A1188" s="143">
        <v>2220212</v>
      </c>
      <c r="B1188" s="144" t="s">
        <v>1498</v>
      </c>
      <c r="C1188" s="138"/>
      <c r="D1188" s="137">
        <f t="shared" si="91"/>
        <v>0</v>
      </c>
      <c r="E1188" s="145">
        <v>0</v>
      </c>
      <c r="F1188" s="137">
        <f t="shared" si="91"/>
        <v>0</v>
      </c>
      <c r="G1188" s="136">
        <f t="shared" si="90"/>
        <v>0</v>
      </c>
      <c r="H1188" s="133"/>
      <c r="I1188" s="123" t="str">
        <f t="shared" si="92"/>
        <v>'2220212</v>
      </c>
      <c r="J1188" s="142">
        <f t="shared" si="93"/>
        <v>7</v>
      </c>
      <c r="K1188" s="172">
        <f t="shared" si="94"/>
        <v>0</v>
      </c>
    </row>
    <row r="1189" spans="1:11" hidden="1">
      <c r="A1189" s="143">
        <v>2220250</v>
      </c>
      <c r="B1189" s="144" t="s">
        <v>1194</v>
      </c>
      <c r="C1189" s="138"/>
      <c r="D1189" s="137">
        <f t="shared" si="91"/>
        <v>0</v>
      </c>
      <c r="E1189" s="145">
        <v>0</v>
      </c>
      <c r="F1189" s="137">
        <f t="shared" si="91"/>
        <v>0</v>
      </c>
      <c r="G1189" s="136">
        <f t="shared" si="90"/>
        <v>0</v>
      </c>
      <c r="H1189" s="133"/>
      <c r="I1189" s="123" t="str">
        <f t="shared" si="92"/>
        <v>'2220250</v>
      </c>
      <c r="J1189" s="142">
        <f t="shared" si="93"/>
        <v>7</v>
      </c>
      <c r="K1189" s="172">
        <f t="shared" si="94"/>
        <v>0</v>
      </c>
    </row>
    <row r="1190" spans="1:11" hidden="1">
      <c r="A1190" s="143">
        <v>2220299</v>
      </c>
      <c r="B1190" s="144" t="s">
        <v>1499</v>
      </c>
      <c r="C1190" s="138"/>
      <c r="D1190" s="137">
        <f t="shared" si="91"/>
        <v>0</v>
      </c>
      <c r="E1190" s="145">
        <v>0</v>
      </c>
      <c r="F1190" s="137">
        <f t="shared" si="91"/>
        <v>0</v>
      </c>
      <c r="G1190" s="136">
        <f t="shared" si="90"/>
        <v>0</v>
      </c>
      <c r="H1190" s="133"/>
      <c r="I1190" s="123" t="str">
        <f t="shared" si="92"/>
        <v>'2220299</v>
      </c>
      <c r="J1190" s="142">
        <f t="shared" si="93"/>
        <v>7</v>
      </c>
      <c r="K1190" s="172">
        <f t="shared" si="94"/>
        <v>0</v>
      </c>
    </row>
    <row r="1191" spans="1:11" hidden="1">
      <c r="A1191" s="143">
        <v>22203</v>
      </c>
      <c r="B1191" s="144" t="s">
        <v>1500</v>
      </c>
      <c r="C1191" s="138"/>
      <c r="D1191" s="137">
        <f t="shared" si="91"/>
        <v>0</v>
      </c>
      <c r="E1191" s="145">
        <v>0</v>
      </c>
      <c r="F1191" s="137">
        <f t="shared" si="91"/>
        <v>0</v>
      </c>
      <c r="G1191" s="136">
        <f t="shared" si="90"/>
        <v>0</v>
      </c>
      <c r="H1191" s="133"/>
      <c r="I1191" s="123" t="str">
        <f t="shared" si="92"/>
        <v>'22203</v>
      </c>
      <c r="J1191" s="142">
        <f t="shared" si="93"/>
        <v>5</v>
      </c>
      <c r="K1191" s="172">
        <f t="shared" si="94"/>
        <v>0</v>
      </c>
    </row>
    <row r="1192" spans="1:11" hidden="1">
      <c r="A1192" s="143">
        <v>2220301</v>
      </c>
      <c r="B1192" s="144" t="s">
        <v>1501</v>
      </c>
      <c r="C1192" s="138"/>
      <c r="D1192" s="137">
        <f t="shared" si="91"/>
        <v>0</v>
      </c>
      <c r="E1192" s="145">
        <v>0</v>
      </c>
      <c r="F1192" s="137">
        <f t="shared" si="91"/>
        <v>0</v>
      </c>
      <c r="G1192" s="136">
        <f t="shared" si="90"/>
        <v>0</v>
      </c>
      <c r="H1192" s="133"/>
      <c r="I1192" s="123" t="str">
        <f t="shared" si="92"/>
        <v>'2220301</v>
      </c>
      <c r="J1192" s="142">
        <f t="shared" si="93"/>
        <v>7</v>
      </c>
      <c r="K1192" s="172">
        <f t="shared" si="94"/>
        <v>0</v>
      </c>
    </row>
    <row r="1193" spans="1:11" hidden="1">
      <c r="A1193" s="143">
        <v>2220303</v>
      </c>
      <c r="B1193" s="144" t="s">
        <v>1502</v>
      </c>
      <c r="C1193" s="138"/>
      <c r="D1193" s="137">
        <f t="shared" si="91"/>
        <v>0</v>
      </c>
      <c r="E1193" s="145">
        <v>0</v>
      </c>
      <c r="F1193" s="137">
        <f t="shared" si="91"/>
        <v>0</v>
      </c>
      <c r="G1193" s="136">
        <f t="shared" si="90"/>
        <v>0</v>
      </c>
      <c r="H1193" s="133"/>
      <c r="I1193" s="123" t="str">
        <f t="shared" si="92"/>
        <v>'2220303</v>
      </c>
      <c r="J1193" s="142">
        <f t="shared" si="93"/>
        <v>7</v>
      </c>
      <c r="K1193" s="172">
        <f t="shared" si="94"/>
        <v>0</v>
      </c>
    </row>
    <row r="1194" spans="1:11" hidden="1">
      <c r="A1194" s="143">
        <v>2220304</v>
      </c>
      <c r="B1194" s="144" t="s">
        <v>1503</v>
      </c>
      <c r="C1194" s="138"/>
      <c r="D1194" s="137">
        <f t="shared" si="91"/>
        <v>0</v>
      </c>
      <c r="E1194" s="145">
        <v>0</v>
      </c>
      <c r="F1194" s="137">
        <f t="shared" si="91"/>
        <v>0</v>
      </c>
      <c r="G1194" s="136">
        <f t="shared" si="90"/>
        <v>0</v>
      </c>
      <c r="H1194" s="133"/>
      <c r="I1194" s="123" t="str">
        <f t="shared" si="92"/>
        <v>'2220304</v>
      </c>
      <c r="J1194" s="142">
        <f t="shared" si="93"/>
        <v>7</v>
      </c>
      <c r="K1194" s="172">
        <f t="shared" si="94"/>
        <v>0</v>
      </c>
    </row>
    <row r="1195" spans="1:11" hidden="1">
      <c r="A1195" s="143">
        <v>2220399</v>
      </c>
      <c r="B1195" s="144" t="s">
        <v>1504</v>
      </c>
      <c r="C1195" s="138"/>
      <c r="D1195" s="137">
        <f t="shared" si="91"/>
        <v>0</v>
      </c>
      <c r="E1195" s="145">
        <v>0</v>
      </c>
      <c r="F1195" s="137">
        <f t="shared" si="91"/>
        <v>0</v>
      </c>
      <c r="G1195" s="136">
        <f t="shared" si="90"/>
        <v>0</v>
      </c>
      <c r="H1195" s="133"/>
      <c r="I1195" s="123" t="str">
        <f t="shared" si="92"/>
        <v>'2220399</v>
      </c>
      <c r="J1195" s="142">
        <f t="shared" si="93"/>
        <v>7</v>
      </c>
      <c r="K1195" s="172">
        <f t="shared" si="94"/>
        <v>0</v>
      </c>
    </row>
    <row r="1196" spans="1:11" hidden="1">
      <c r="A1196" s="143">
        <v>22204</v>
      </c>
      <c r="B1196" s="144" t="s">
        <v>1505</v>
      </c>
      <c r="C1196" s="138"/>
      <c r="D1196" s="137">
        <f t="shared" si="91"/>
        <v>0</v>
      </c>
      <c r="E1196" s="145">
        <v>0</v>
      </c>
      <c r="F1196" s="137">
        <f t="shared" si="91"/>
        <v>0</v>
      </c>
      <c r="G1196" s="136">
        <f t="shared" si="90"/>
        <v>0</v>
      </c>
      <c r="H1196" s="133"/>
      <c r="I1196" s="123" t="str">
        <f t="shared" si="92"/>
        <v>'22204</v>
      </c>
      <c r="J1196" s="142">
        <f t="shared" si="93"/>
        <v>5</v>
      </c>
      <c r="K1196" s="172">
        <f t="shared" si="94"/>
        <v>0</v>
      </c>
    </row>
    <row r="1197" spans="1:11" hidden="1">
      <c r="A1197" s="143">
        <v>2220401</v>
      </c>
      <c r="B1197" s="144" t="s">
        <v>1506</v>
      </c>
      <c r="C1197" s="138"/>
      <c r="D1197" s="137">
        <f t="shared" si="91"/>
        <v>0</v>
      </c>
      <c r="E1197" s="145">
        <v>0</v>
      </c>
      <c r="F1197" s="137">
        <f t="shared" si="91"/>
        <v>0</v>
      </c>
      <c r="G1197" s="136">
        <f t="shared" si="90"/>
        <v>0</v>
      </c>
      <c r="H1197" s="133"/>
      <c r="I1197" s="123" t="str">
        <f t="shared" si="92"/>
        <v>'2220401</v>
      </c>
      <c r="J1197" s="142">
        <f t="shared" si="93"/>
        <v>7</v>
      </c>
      <c r="K1197" s="172">
        <f t="shared" si="94"/>
        <v>0</v>
      </c>
    </row>
    <row r="1198" spans="1:11" hidden="1">
      <c r="A1198" s="143">
        <v>2220402</v>
      </c>
      <c r="B1198" s="144" t="s">
        <v>1507</v>
      </c>
      <c r="C1198" s="138"/>
      <c r="D1198" s="137">
        <f t="shared" si="91"/>
        <v>0</v>
      </c>
      <c r="E1198" s="145">
        <v>0</v>
      </c>
      <c r="F1198" s="137">
        <f t="shared" si="91"/>
        <v>0</v>
      </c>
      <c r="G1198" s="136">
        <f t="shared" si="90"/>
        <v>0</v>
      </c>
      <c r="H1198" s="133"/>
      <c r="I1198" s="123" t="str">
        <f t="shared" si="92"/>
        <v>'2220402</v>
      </c>
      <c r="J1198" s="142">
        <f t="shared" si="93"/>
        <v>7</v>
      </c>
      <c r="K1198" s="172">
        <f t="shared" si="94"/>
        <v>0</v>
      </c>
    </row>
    <row r="1199" spans="1:11" hidden="1">
      <c r="A1199" s="143">
        <v>2220403</v>
      </c>
      <c r="B1199" s="144" t="s">
        <v>1508</v>
      </c>
      <c r="C1199" s="138"/>
      <c r="D1199" s="137">
        <f t="shared" si="91"/>
        <v>0</v>
      </c>
      <c r="E1199" s="145">
        <v>0</v>
      </c>
      <c r="F1199" s="137">
        <f t="shared" si="91"/>
        <v>0</v>
      </c>
      <c r="G1199" s="136">
        <f t="shared" si="90"/>
        <v>0</v>
      </c>
      <c r="H1199" s="133"/>
      <c r="I1199" s="123" t="str">
        <f t="shared" si="92"/>
        <v>'2220403</v>
      </c>
      <c r="J1199" s="142">
        <f t="shared" si="93"/>
        <v>7</v>
      </c>
      <c r="K1199" s="172">
        <f t="shared" si="94"/>
        <v>0</v>
      </c>
    </row>
    <row r="1200" spans="1:11" hidden="1">
      <c r="A1200" s="143">
        <v>2220404</v>
      </c>
      <c r="B1200" s="144" t="s">
        <v>1509</v>
      </c>
      <c r="C1200" s="138"/>
      <c r="D1200" s="137">
        <f t="shared" si="91"/>
        <v>0</v>
      </c>
      <c r="E1200" s="145">
        <v>0</v>
      </c>
      <c r="F1200" s="137">
        <f t="shared" si="91"/>
        <v>0</v>
      </c>
      <c r="G1200" s="136">
        <f t="shared" si="90"/>
        <v>0</v>
      </c>
      <c r="H1200" s="133"/>
      <c r="I1200" s="123" t="str">
        <f t="shared" si="92"/>
        <v>'2220404</v>
      </c>
      <c r="J1200" s="142">
        <f t="shared" si="93"/>
        <v>7</v>
      </c>
      <c r="K1200" s="172">
        <f t="shared" si="94"/>
        <v>0</v>
      </c>
    </row>
    <row r="1201" spans="1:11" hidden="1">
      <c r="A1201" s="143">
        <v>2220499</v>
      </c>
      <c r="B1201" s="144" t="s">
        <v>1510</v>
      </c>
      <c r="C1201" s="138"/>
      <c r="D1201" s="137">
        <f t="shared" si="91"/>
        <v>0</v>
      </c>
      <c r="E1201" s="145">
        <v>0</v>
      </c>
      <c r="F1201" s="137">
        <f t="shared" si="91"/>
        <v>0</v>
      </c>
      <c r="G1201" s="136">
        <f t="shared" si="90"/>
        <v>0</v>
      </c>
      <c r="H1201" s="133"/>
      <c r="I1201" s="123" t="str">
        <f t="shared" si="92"/>
        <v>'2220499</v>
      </c>
      <c r="J1201" s="142">
        <f t="shared" si="93"/>
        <v>7</v>
      </c>
      <c r="K1201" s="172">
        <f t="shared" si="94"/>
        <v>0</v>
      </c>
    </row>
    <row r="1202" spans="1:11" hidden="1">
      <c r="A1202" s="143">
        <v>22205</v>
      </c>
      <c r="B1202" s="144" t="s">
        <v>1511</v>
      </c>
      <c r="C1202" s="138"/>
      <c r="D1202" s="137">
        <f t="shared" si="91"/>
        <v>0</v>
      </c>
      <c r="E1202" s="145">
        <v>0</v>
      </c>
      <c r="F1202" s="137">
        <f t="shared" si="91"/>
        <v>0</v>
      </c>
      <c r="G1202" s="136">
        <f t="shared" si="90"/>
        <v>0</v>
      </c>
      <c r="H1202" s="133"/>
      <c r="I1202" s="123" t="str">
        <f t="shared" si="92"/>
        <v>'22205</v>
      </c>
      <c r="J1202" s="142">
        <f t="shared" si="93"/>
        <v>5</v>
      </c>
      <c r="K1202" s="172">
        <f t="shared" si="94"/>
        <v>0</v>
      </c>
    </row>
    <row r="1203" spans="1:11" hidden="1">
      <c r="A1203" s="143">
        <v>2220501</v>
      </c>
      <c r="B1203" s="144" t="s">
        <v>1512</v>
      </c>
      <c r="C1203" s="138"/>
      <c r="D1203" s="137">
        <f t="shared" si="91"/>
        <v>0</v>
      </c>
      <c r="E1203" s="145">
        <v>0</v>
      </c>
      <c r="F1203" s="137">
        <f t="shared" si="91"/>
        <v>0</v>
      </c>
      <c r="G1203" s="136">
        <f t="shared" si="90"/>
        <v>0</v>
      </c>
      <c r="H1203" s="133"/>
      <c r="I1203" s="123" t="str">
        <f t="shared" si="92"/>
        <v>'2220501</v>
      </c>
      <c r="J1203" s="142">
        <f t="shared" si="93"/>
        <v>7</v>
      </c>
      <c r="K1203" s="172">
        <f t="shared" si="94"/>
        <v>0</v>
      </c>
    </row>
    <row r="1204" spans="1:11" hidden="1">
      <c r="A1204" s="143">
        <v>2220502</v>
      </c>
      <c r="B1204" s="144" t="s">
        <v>1513</v>
      </c>
      <c r="C1204" s="138"/>
      <c r="D1204" s="137">
        <f t="shared" si="91"/>
        <v>0</v>
      </c>
      <c r="E1204" s="145">
        <v>0</v>
      </c>
      <c r="F1204" s="137">
        <f t="shared" si="91"/>
        <v>0</v>
      </c>
      <c r="G1204" s="136">
        <f t="shared" si="90"/>
        <v>0</v>
      </c>
      <c r="H1204" s="133"/>
      <c r="I1204" s="123" t="str">
        <f t="shared" si="92"/>
        <v>'2220502</v>
      </c>
      <c r="J1204" s="142">
        <f t="shared" si="93"/>
        <v>7</v>
      </c>
      <c r="K1204" s="172">
        <f t="shared" si="94"/>
        <v>0</v>
      </c>
    </row>
    <row r="1205" spans="1:11" hidden="1">
      <c r="A1205" s="143">
        <v>2220503</v>
      </c>
      <c r="B1205" s="144" t="s">
        <v>1514</v>
      </c>
      <c r="C1205" s="138"/>
      <c r="D1205" s="137">
        <f t="shared" si="91"/>
        <v>0</v>
      </c>
      <c r="E1205" s="145">
        <v>0</v>
      </c>
      <c r="F1205" s="137">
        <f t="shared" si="91"/>
        <v>0</v>
      </c>
      <c r="G1205" s="136">
        <f t="shared" si="90"/>
        <v>0</v>
      </c>
      <c r="H1205" s="133"/>
      <c r="I1205" s="123" t="str">
        <f t="shared" si="92"/>
        <v>'2220503</v>
      </c>
      <c r="J1205" s="142">
        <f t="shared" si="93"/>
        <v>7</v>
      </c>
      <c r="K1205" s="172">
        <f t="shared" si="94"/>
        <v>0</v>
      </c>
    </row>
    <row r="1206" spans="1:11" hidden="1">
      <c r="A1206" s="143">
        <v>2220504</v>
      </c>
      <c r="B1206" s="144" t="s">
        <v>1515</v>
      </c>
      <c r="C1206" s="138"/>
      <c r="D1206" s="137">
        <f t="shared" si="91"/>
        <v>0</v>
      </c>
      <c r="E1206" s="145">
        <v>0</v>
      </c>
      <c r="F1206" s="137">
        <f t="shared" si="91"/>
        <v>0</v>
      </c>
      <c r="G1206" s="136">
        <f t="shared" si="90"/>
        <v>0</v>
      </c>
      <c r="H1206" s="133"/>
      <c r="I1206" s="123" t="str">
        <f t="shared" si="92"/>
        <v>'2220504</v>
      </c>
      <c r="J1206" s="142">
        <f t="shared" si="93"/>
        <v>7</v>
      </c>
      <c r="K1206" s="172">
        <f t="shared" si="94"/>
        <v>0</v>
      </c>
    </row>
    <row r="1207" spans="1:11" hidden="1">
      <c r="A1207" s="143">
        <v>2220505</v>
      </c>
      <c r="B1207" s="144" t="s">
        <v>1516</v>
      </c>
      <c r="C1207" s="138"/>
      <c r="D1207" s="137">
        <f t="shared" si="91"/>
        <v>0</v>
      </c>
      <c r="E1207" s="145">
        <v>0</v>
      </c>
      <c r="F1207" s="137">
        <f t="shared" si="91"/>
        <v>0</v>
      </c>
      <c r="G1207" s="136">
        <f t="shared" si="90"/>
        <v>0</v>
      </c>
      <c r="H1207" s="133"/>
      <c r="I1207" s="123" t="str">
        <f t="shared" si="92"/>
        <v>'2220505</v>
      </c>
      <c r="J1207" s="142">
        <f t="shared" si="93"/>
        <v>7</v>
      </c>
      <c r="K1207" s="172">
        <f t="shared" si="94"/>
        <v>0</v>
      </c>
    </row>
    <row r="1208" spans="1:11" hidden="1">
      <c r="A1208" s="143">
        <v>2220506</v>
      </c>
      <c r="B1208" s="144" t="s">
        <v>1517</v>
      </c>
      <c r="C1208" s="138"/>
      <c r="D1208" s="137">
        <f t="shared" si="91"/>
        <v>0</v>
      </c>
      <c r="E1208" s="145">
        <v>0</v>
      </c>
      <c r="F1208" s="137">
        <f t="shared" si="91"/>
        <v>0</v>
      </c>
      <c r="G1208" s="136">
        <f t="shared" si="90"/>
        <v>0</v>
      </c>
      <c r="H1208" s="133"/>
      <c r="I1208" s="123" t="str">
        <f t="shared" si="92"/>
        <v>'2220506</v>
      </c>
      <c r="J1208" s="142">
        <f t="shared" si="93"/>
        <v>7</v>
      </c>
      <c r="K1208" s="172">
        <f t="shared" si="94"/>
        <v>0</v>
      </c>
    </row>
    <row r="1209" spans="1:11" hidden="1">
      <c r="A1209" s="143">
        <v>2220507</v>
      </c>
      <c r="B1209" s="144" t="s">
        <v>1518</v>
      </c>
      <c r="C1209" s="138"/>
      <c r="D1209" s="137">
        <f t="shared" si="91"/>
        <v>0</v>
      </c>
      <c r="E1209" s="145">
        <v>0</v>
      </c>
      <c r="F1209" s="137">
        <f t="shared" si="91"/>
        <v>0</v>
      </c>
      <c r="G1209" s="136">
        <f t="shared" si="90"/>
        <v>0</v>
      </c>
      <c r="H1209" s="133"/>
      <c r="I1209" s="123" t="str">
        <f t="shared" si="92"/>
        <v>'2220507</v>
      </c>
      <c r="J1209" s="142">
        <f t="shared" si="93"/>
        <v>7</v>
      </c>
      <c r="K1209" s="172">
        <f t="shared" si="94"/>
        <v>0</v>
      </c>
    </row>
    <row r="1210" spans="1:11" hidden="1">
      <c r="A1210" s="143">
        <v>2220508</v>
      </c>
      <c r="B1210" s="144" t="s">
        <v>1519</v>
      </c>
      <c r="C1210" s="138"/>
      <c r="D1210" s="137">
        <f t="shared" si="91"/>
        <v>0</v>
      </c>
      <c r="E1210" s="145">
        <v>0</v>
      </c>
      <c r="F1210" s="137">
        <f t="shared" si="91"/>
        <v>0</v>
      </c>
      <c r="G1210" s="136">
        <f t="shared" si="90"/>
        <v>0</v>
      </c>
      <c r="H1210" s="133"/>
      <c r="I1210" s="123" t="str">
        <f t="shared" si="92"/>
        <v>'2220508</v>
      </c>
      <c r="J1210" s="142">
        <f t="shared" si="93"/>
        <v>7</v>
      </c>
      <c r="K1210" s="172">
        <f t="shared" si="94"/>
        <v>0</v>
      </c>
    </row>
    <row r="1211" spans="1:11" hidden="1">
      <c r="A1211" s="143">
        <v>2220509</v>
      </c>
      <c r="B1211" s="144" t="s">
        <v>1520</v>
      </c>
      <c r="C1211" s="138"/>
      <c r="D1211" s="137">
        <f t="shared" si="91"/>
        <v>0</v>
      </c>
      <c r="E1211" s="145">
        <v>0</v>
      </c>
      <c r="F1211" s="137">
        <f t="shared" si="91"/>
        <v>0</v>
      </c>
      <c r="G1211" s="136">
        <f t="shared" si="90"/>
        <v>0</v>
      </c>
      <c r="H1211" s="133"/>
      <c r="I1211" s="123" t="str">
        <f t="shared" si="92"/>
        <v>'2220509</v>
      </c>
      <c r="J1211" s="142">
        <f t="shared" si="93"/>
        <v>7</v>
      </c>
      <c r="K1211" s="172">
        <f t="shared" si="94"/>
        <v>0</v>
      </c>
    </row>
    <row r="1212" spans="1:11" hidden="1">
      <c r="A1212" s="143">
        <v>2220510</v>
      </c>
      <c r="B1212" s="144" t="s">
        <v>1521</v>
      </c>
      <c r="C1212" s="138"/>
      <c r="D1212" s="137">
        <f t="shared" si="91"/>
        <v>0</v>
      </c>
      <c r="E1212" s="145">
        <v>0</v>
      </c>
      <c r="F1212" s="137">
        <f t="shared" si="91"/>
        <v>0</v>
      </c>
      <c r="G1212" s="136">
        <f t="shared" si="90"/>
        <v>0</v>
      </c>
      <c r="H1212" s="133"/>
      <c r="I1212" s="123" t="str">
        <f t="shared" si="92"/>
        <v>'2220510</v>
      </c>
      <c r="J1212" s="142">
        <f t="shared" si="93"/>
        <v>7</v>
      </c>
      <c r="K1212" s="172">
        <f t="shared" si="94"/>
        <v>0</v>
      </c>
    </row>
    <row r="1213" spans="1:11" hidden="1">
      <c r="A1213" s="143">
        <v>2220599</v>
      </c>
      <c r="B1213" s="144" t="s">
        <v>1522</v>
      </c>
      <c r="C1213" s="138"/>
      <c r="D1213" s="137">
        <f t="shared" si="91"/>
        <v>0</v>
      </c>
      <c r="E1213" s="145">
        <v>0</v>
      </c>
      <c r="F1213" s="137">
        <f t="shared" si="91"/>
        <v>0</v>
      </c>
      <c r="G1213" s="136">
        <f t="shared" si="90"/>
        <v>0</v>
      </c>
      <c r="H1213" s="133"/>
      <c r="I1213" s="123" t="str">
        <f t="shared" si="92"/>
        <v>'2220599</v>
      </c>
      <c r="J1213" s="142">
        <f t="shared" si="93"/>
        <v>7</v>
      </c>
      <c r="K1213" s="172">
        <f t="shared" si="94"/>
        <v>0</v>
      </c>
    </row>
    <row r="1214" spans="1:11" ht="14.45" customHeight="1">
      <c r="A1214" s="143">
        <v>224</v>
      </c>
      <c r="B1214" s="144" t="s">
        <v>1523</v>
      </c>
      <c r="C1214" s="138">
        <v>135</v>
      </c>
      <c r="D1214" s="137">
        <f t="shared" si="91"/>
        <v>135</v>
      </c>
      <c r="E1214" s="145">
        <v>71</v>
      </c>
      <c r="F1214" s="137">
        <f t="shared" si="91"/>
        <v>71</v>
      </c>
      <c r="G1214" s="136">
        <f t="shared" si="90"/>
        <v>0.52592592592592591</v>
      </c>
      <c r="H1214" s="133"/>
      <c r="I1214" s="123" t="str">
        <f t="shared" si="92"/>
        <v>'224</v>
      </c>
      <c r="J1214" s="142">
        <f t="shared" si="93"/>
        <v>3</v>
      </c>
      <c r="K1214" s="172">
        <f t="shared" si="94"/>
        <v>206</v>
      </c>
    </row>
    <row r="1215" spans="1:11" hidden="1">
      <c r="A1215" s="143">
        <v>22401</v>
      </c>
      <c r="B1215" s="144" t="s">
        <v>1524</v>
      </c>
      <c r="C1215" s="138"/>
      <c r="D1215" s="137">
        <f t="shared" si="91"/>
        <v>0</v>
      </c>
      <c r="E1215" s="145">
        <v>0</v>
      </c>
      <c r="F1215" s="137">
        <f t="shared" si="91"/>
        <v>0</v>
      </c>
      <c r="G1215" s="136">
        <f t="shared" si="90"/>
        <v>0</v>
      </c>
      <c r="H1215" s="133"/>
      <c r="I1215" s="123" t="str">
        <f t="shared" si="92"/>
        <v>'22401</v>
      </c>
      <c r="J1215" s="142">
        <f t="shared" si="93"/>
        <v>5</v>
      </c>
      <c r="K1215" s="172">
        <f t="shared" si="94"/>
        <v>0</v>
      </c>
    </row>
    <row r="1216" spans="1:11" hidden="1">
      <c r="A1216" s="143">
        <v>2240101</v>
      </c>
      <c r="B1216" s="144" t="s">
        <v>1525</v>
      </c>
      <c r="C1216" s="138"/>
      <c r="D1216" s="137">
        <f t="shared" si="91"/>
        <v>0</v>
      </c>
      <c r="E1216" s="145">
        <v>0</v>
      </c>
      <c r="F1216" s="137">
        <f t="shared" si="91"/>
        <v>0</v>
      </c>
      <c r="G1216" s="136">
        <f t="shared" si="90"/>
        <v>0</v>
      </c>
      <c r="H1216" s="133"/>
      <c r="I1216" s="123" t="str">
        <f t="shared" si="92"/>
        <v>'2240101</v>
      </c>
      <c r="J1216" s="142">
        <f t="shared" si="93"/>
        <v>7</v>
      </c>
      <c r="K1216" s="172">
        <f t="shared" si="94"/>
        <v>0</v>
      </c>
    </row>
    <row r="1217" spans="1:11" hidden="1">
      <c r="A1217" s="143">
        <v>2240102</v>
      </c>
      <c r="B1217" s="144" t="s">
        <v>1526</v>
      </c>
      <c r="C1217" s="138"/>
      <c r="D1217" s="137">
        <f t="shared" si="91"/>
        <v>0</v>
      </c>
      <c r="E1217" s="145">
        <v>0</v>
      </c>
      <c r="F1217" s="137">
        <f t="shared" si="91"/>
        <v>0</v>
      </c>
      <c r="G1217" s="136">
        <f t="shared" si="90"/>
        <v>0</v>
      </c>
      <c r="H1217" s="133"/>
      <c r="I1217" s="123" t="str">
        <f t="shared" si="92"/>
        <v>'2240102</v>
      </c>
      <c r="J1217" s="142">
        <f t="shared" si="93"/>
        <v>7</v>
      </c>
      <c r="K1217" s="172">
        <f t="shared" si="94"/>
        <v>0</v>
      </c>
    </row>
    <row r="1218" spans="1:11" hidden="1">
      <c r="A1218" s="143">
        <v>2240103</v>
      </c>
      <c r="B1218" s="144" t="s">
        <v>1527</v>
      </c>
      <c r="C1218" s="138"/>
      <c r="D1218" s="137">
        <f t="shared" si="91"/>
        <v>0</v>
      </c>
      <c r="E1218" s="145">
        <v>0</v>
      </c>
      <c r="F1218" s="137">
        <f t="shared" si="91"/>
        <v>0</v>
      </c>
      <c r="G1218" s="136">
        <f t="shared" si="90"/>
        <v>0</v>
      </c>
      <c r="H1218" s="133"/>
      <c r="I1218" s="123" t="str">
        <f t="shared" si="92"/>
        <v>'2240103</v>
      </c>
      <c r="J1218" s="142">
        <f t="shared" si="93"/>
        <v>7</v>
      </c>
      <c r="K1218" s="172">
        <f t="shared" si="94"/>
        <v>0</v>
      </c>
    </row>
    <row r="1219" spans="1:11" hidden="1">
      <c r="A1219" s="143">
        <v>2240104</v>
      </c>
      <c r="B1219" s="144" t="s">
        <v>1528</v>
      </c>
      <c r="C1219" s="138"/>
      <c r="D1219" s="137">
        <f t="shared" si="91"/>
        <v>0</v>
      </c>
      <c r="E1219" s="145">
        <v>0</v>
      </c>
      <c r="F1219" s="137">
        <f t="shared" si="91"/>
        <v>0</v>
      </c>
      <c r="G1219" s="136">
        <f t="shared" si="90"/>
        <v>0</v>
      </c>
      <c r="H1219" s="133"/>
      <c r="I1219" s="123" t="str">
        <f t="shared" si="92"/>
        <v>'2240104</v>
      </c>
      <c r="J1219" s="142">
        <f t="shared" si="93"/>
        <v>7</v>
      </c>
      <c r="K1219" s="172">
        <f t="shared" si="94"/>
        <v>0</v>
      </c>
    </row>
    <row r="1220" spans="1:11" hidden="1">
      <c r="A1220" s="143">
        <v>2240105</v>
      </c>
      <c r="B1220" s="144" t="s">
        <v>1529</v>
      </c>
      <c r="C1220" s="138"/>
      <c r="D1220" s="137">
        <f t="shared" si="91"/>
        <v>0</v>
      </c>
      <c r="E1220" s="145">
        <v>0</v>
      </c>
      <c r="F1220" s="137">
        <f t="shared" si="91"/>
        <v>0</v>
      </c>
      <c r="G1220" s="136">
        <f t="shared" si="90"/>
        <v>0</v>
      </c>
      <c r="H1220" s="133"/>
      <c r="I1220" s="123" t="str">
        <f t="shared" si="92"/>
        <v>'2240105</v>
      </c>
      <c r="J1220" s="142">
        <f t="shared" si="93"/>
        <v>7</v>
      </c>
      <c r="K1220" s="172">
        <f t="shared" si="94"/>
        <v>0</v>
      </c>
    </row>
    <row r="1221" spans="1:11" hidden="1">
      <c r="A1221" s="143">
        <v>2240106</v>
      </c>
      <c r="B1221" s="144" t="s">
        <v>1530</v>
      </c>
      <c r="C1221" s="138"/>
      <c r="D1221" s="137">
        <f t="shared" si="91"/>
        <v>0</v>
      </c>
      <c r="E1221" s="145">
        <v>0</v>
      </c>
      <c r="F1221" s="137">
        <f t="shared" si="91"/>
        <v>0</v>
      </c>
      <c r="G1221" s="136">
        <f t="shared" si="90"/>
        <v>0</v>
      </c>
      <c r="H1221" s="133"/>
      <c r="I1221" s="123" t="str">
        <f t="shared" si="92"/>
        <v>'2240106</v>
      </c>
      <c r="J1221" s="142">
        <f t="shared" si="93"/>
        <v>7</v>
      </c>
      <c r="K1221" s="172">
        <f t="shared" si="94"/>
        <v>0</v>
      </c>
    </row>
    <row r="1222" spans="1:11" hidden="1">
      <c r="A1222" s="143">
        <v>2240107</v>
      </c>
      <c r="B1222" s="144" t="s">
        <v>1531</v>
      </c>
      <c r="C1222" s="138"/>
      <c r="D1222" s="137">
        <f t="shared" si="91"/>
        <v>0</v>
      </c>
      <c r="E1222" s="145">
        <v>0</v>
      </c>
      <c r="F1222" s="137">
        <f t="shared" si="91"/>
        <v>0</v>
      </c>
      <c r="G1222" s="136">
        <f t="shared" ref="G1222:G1283" si="95">IF(ISERROR(F1222/D1222),,F1222/D1222)</f>
        <v>0</v>
      </c>
      <c r="H1222" s="133"/>
      <c r="I1222" s="123" t="str">
        <f t="shared" si="92"/>
        <v>'2240107</v>
      </c>
      <c r="J1222" s="142">
        <f t="shared" si="93"/>
        <v>7</v>
      </c>
      <c r="K1222" s="172">
        <f t="shared" si="94"/>
        <v>0</v>
      </c>
    </row>
    <row r="1223" spans="1:11" hidden="1">
      <c r="A1223" s="143">
        <v>2240108</v>
      </c>
      <c r="B1223" s="144" t="s">
        <v>1532</v>
      </c>
      <c r="C1223" s="138"/>
      <c r="D1223" s="137">
        <f t="shared" ref="D1223:F1283" si="96">IF(COUNTIF($I:$I,$I1223&amp;"*")=1,C1223,IF($J1223=3,SUMIFS(C:C,$I:$I,$I1223&amp;"*",$J:$J,5),IF($J1223=5,SUMIFS(C:C,$I:$I,$I1223&amp;"*",$J:$J,7),C1223)))</f>
        <v>0</v>
      </c>
      <c r="E1223" s="145">
        <v>0</v>
      </c>
      <c r="F1223" s="137">
        <f t="shared" si="96"/>
        <v>0</v>
      </c>
      <c r="G1223" s="136">
        <f t="shared" si="95"/>
        <v>0</v>
      </c>
      <c r="H1223" s="133"/>
      <c r="I1223" s="123" t="str">
        <f t="shared" ref="I1223:I1283" si="97">IF(LEN(A1223)=3,"'"&amp;A1223,IF(LEN(A1223)=5,"'"&amp;A1223,"'"&amp;A1223))</f>
        <v>'2240108</v>
      </c>
      <c r="J1223" s="142">
        <f t="shared" ref="J1223:J1283" si="98">LEN(A1223)</f>
        <v>7</v>
      </c>
      <c r="K1223" s="172">
        <f t="shared" ref="K1223:K1283" si="99">D1223+F1223</f>
        <v>0</v>
      </c>
    </row>
    <row r="1224" spans="1:11" hidden="1">
      <c r="A1224" s="143">
        <v>2240109</v>
      </c>
      <c r="B1224" s="144" t="s">
        <v>1533</v>
      </c>
      <c r="C1224" s="138"/>
      <c r="D1224" s="137">
        <f t="shared" si="96"/>
        <v>0</v>
      </c>
      <c r="E1224" s="145">
        <v>0</v>
      </c>
      <c r="F1224" s="137">
        <f t="shared" si="96"/>
        <v>0</v>
      </c>
      <c r="G1224" s="136">
        <f t="shared" si="95"/>
        <v>0</v>
      </c>
      <c r="H1224" s="133"/>
      <c r="I1224" s="123" t="str">
        <f t="shared" si="97"/>
        <v>'2240109</v>
      </c>
      <c r="J1224" s="142">
        <f t="shared" si="98"/>
        <v>7</v>
      </c>
      <c r="K1224" s="172">
        <f t="shared" si="99"/>
        <v>0</v>
      </c>
    </row>
    <row r="1225" spans="1:11" hidden="1">
      <c r="A1225" s="143">
        <v>2240150</v>
      </c>
      <c r="B1225" s="144" t="s">
        <v>1534</v>
      </c>
      <c r="C1225" s="138"/>
      <c r="D1225" s="137">
        <f t="shared" si="96"/>
        <v>0</v>
      </c>
      <c r="E1225" s="145">
        <v>0</v>
      </c>
      <c r="F1225" s="137">
        <f t="shared" si="96"/>
        <v>0</v>
      </c>
      <c r="G1225" s="136">
        <f t="shared" si="95"/>
        <v>0</v>
      </c>
      <c r="H1225" s="133"/>
      <c r="I1225" s="123" t="str">
        <f t="shared" si="97"/>
        <v>'2240150</v>
      </c>
      <c r="J1225" s="142">
        <f t="shared" si="98"/>
        <v>7</v>
      </c>
      <c r="K1225" s="172">
        <f t="shared" si="99"/>
        <v>0</v>
      </c>
    </row>
    <row r="1226" spans="1:11" hidden="1">
      <c r="A1226" s="143">
        <v>2240199</v>
      </c>
      <c r="B1226" s="144" t="s">
        <v>1535</v>
      </c>
      <c r="C1226" s="138"/>
      <c r="D1226" s="137">
        <f t="shared" si="96"/>
        <v>0</v>
      </c>
      <c r="E1226" s="145">
        <v>0</v>
      </c>
      <c r="F1226" s="137">
        <f t="shared" si="96"/>
        <v>0</v>
      </c>
      <c r="G1226" s="136">
        <f t="shared" si="95"/>
        <v>0</v>
      </c>
      <c r="H1226" s="133"/>
      <c r="I1226" s="123" t="str">
        <f t="shared" si="97"/>
        <v>'2240199</v>
      </c>
      <c r="J1226" s="142">
        <f t="shared" si="98"/>
        <v>7</v>
      </c>
      <c r="K1226" s="172">
        <f t="shared" si="99"/>
        <v>0</v>
      </c>
    </row>
    <row r="1227" spans="1:11" ht="14.45" customHeight="1">
      <c r="A1227" s="143">
        <v>22402</v>
      </c>
      <c r="B1227" s="144" t="s">
        <v>1536</v>
      </c>
      <c r="C1227" s="138">
        <v>132</v>
      </c>
      <c r="D1227" s="137">
        <f t="shared" si="96"/>
        <v>132</v>
      </c>
      <c r="E1227" s="145">
        <v>53</v>
      </c>
      <c r="F1227" s="137">
        <f t="shared" si="96"/>
        <v>53</v>
      </c>
      <c r="G1227" s="136">
        <f t="shared" si="95"/>
        <v>0.40151515151515149</v>
      </c>
      <c r="H1227" s="133"/>
      <c r="I1227" s="123" t="str">
        <f t="shared" si="97"/>
        <v>'22402</v>
      </c>
      <c r="J1227" s="142">
        <f t="shared" si="98"/>
        <v>5</v>
      </c>
      <c r="K1227" s="172">
        <f t="shared" si="99"/>
        <v>185</v>
      </c>
    </row>
    <row r="1228" spans="1:11" hidden="1">
      <c r="A1228" s="143">
        <v>2240201</v>
      </c>
      <c r="B1228" s="144" t="s">
        <v>1525</v>
      </c>
      <c r="C1228" s="138"/>
      <c r="D1228" s="137">
        <f t="shared" si="96"/>
        <v>0</v>
      </c>
      <c r="E1228" s="145">
        <v>0</v>
      </c>
      <c r="F1228" s="137">
        <f t="shared" si="96"/>
        <v>0</v>
      </c>
      <c r="G1228" s="136">
        <f t="shared" si="95"/>
        <v>0</v>
      </c>
      <c r="H1228" s="133"/>
      <c r="I1228" s="123" t="str">
        <f t="shared" si="97"/>
        <v>'2240201</v>
      </c>
      <c r="J1228" s="142">
        <f t="shared" si="98"/>
        <v>7</v>
      </c>
      <c r="K1228" s="172">
        <f t="shared" si="99"/>
        <v>0</v>
      </c>
    </row>
    <row r="1229" spans="1:11" hidden="1">
      <c r="A1229" s="143">
        <v>2240202</v>
      </c>
      <c r="B1229" s="144" t="s">
        <v>1537</v>
      </c>
      <c r="C1229" s="138"/>
      <c r="D1229" s="137">
        <f t="shared" si="96"/>
        <v>0</v>
      </c>
      <c r="E1229" s="145">
        <v>0</v>
      </c>
      <c r="F1229" s="137">
        <f t="shared" si="96"/>
        <v>0</v>
      </c>
      <c r="G1229" s="136">
        <f t="shared" si="95"/>
        <v>0</v>
      </c>
      <c r="H1229" s="133"/>
      <c r="I1229" s="123" t="str">
        <f t="shared" si="97"/>
        <v>'2240202</v>
      </c>
      <c r="J1229" s="142">
        <f t="shared" si="98"/>
        <v>7</v>
      </c>
      <c r="K1229" s="172">
        <f t="shared" si="99"/>
        <v>0</v>
      </c>
    </row>
    <row r="1230" spans="1:11" hidden="1">
      <c r="A1230" s="143">
        <v>2240203</v>
      </c>
      <c r="B1230" s="144" t="s">
        <v>1527</v>
      </c>
      <c r="C1230" s="138"/>
      <c r="D1230" s="137">
        <f t="shared" si="96"/>
        <v>0</v>
      </c>
      <c r="E1230" s="145">
        <v>0</v>
      </c>
      <c r="F1230" s="137">
        <f t="shared" si="96"/>
        <v>0</v>
      </c>
      <c r="G1230" s="136">
        <f t="shared" si="95"/>
        <v>0</v>
      </c>
      <c r="H1230" s="133"/>
      <c r="I1230" s="123" t="str">
        <f t="shared" si="97"/>
        <v>'2240203</v>
      </c>
      <c r="J1230" s="142">
        <f t="shared" si="98"/>
        <v>7</v>
      </c>
      <c r="K1230" s="172">
        <f t="shared" si="99"/>
        <v>0</v>
      </c>
    </row>
    <row r="1231" spans="1:11" hidden="1">
      <c r="A1231" s="143">
        <v>2240204</v>
      </c>
      <c r="B1231" s="144" t="s">
        <v>1538</v>
      </c>
      <c r="C1231" s="138"/>
      <c r="D1231" s="137">
        <f t="shared" si="96"/>
        <v>0</v>
      </c>
      <c r="E1231" s="145">
        <v>0</v>
      </c>
      <c r="F1231" s="137">
        <f t="shared" si="96"/>
        <v>0</v>
      </c>
      <c r="G1231" s="136">
        <f t="shared" si="95"/>
        <v>0</v>
      </c>
      <c r="H1231" s="133"/>
      <c r="I1231" s="123" t="str">
        <f t="shared" si="97"/>
        <v>'2240204</v>
      </c>
      <c r="J1231" s="142">
        <f t="shared" si="98"/>
        <v>7</v>
      </c>
      <c r="K1231" s="172">
        <f t="shared" si="99"/>
        <v>0</v>
      </c>
    </row>
    <row r="1232" spans="1:11" ht="14.45" customHeight="1">
      <c r="A1232" s="143">
        <v>2240299</v>
      </c>
      <c r="B1232" s="144" t="s">
        <v>1539</v>
      </c>
      <c r="C1232" s="138">
        <v>132</v>
      </c>
      <c r="D1232" s="137">
        <f t="shared" si="96"/>
        <v>132</v>
      </c>
      <c r="E1232" s="145">
        <v>53</v>
      </c>
      <c r="F1232" s="137">
        <f t="shared" si="96"/>
        <v>53</v>
      </c>
      <c r="G1232" s="136">
        <f t="shared" si="95"/>
        <v>0.40151515151515149</v>
      </c>
      <c r="H1232" s="133"/>
      <c r="I1232" s="123" t="str">
        <f t="shared" si="97"/>
        <v>'2240299</v>
      </c>
      <c r="J1232" s="142">
        <f t="shared" si="98"/>
        <v>7</v>
      </c>
      <c r="K1232" s="172">
        <f t="shared" si="99"/>
        <v>185</v>
      </c>
    </row>
    <row r="1233" spans="1:11" hidden="1">
      <c r="A1233" s="143">
        <v>22403</v>
      </c>
      <c r="B1233" s="144" t="s">
        <v>1540</v>
      </c>
      <c r="C1233" s="138"/>
      <c r="D1233" s="137">
        <f t="shared" si="96"/>
        <v>0</v>
      </c>
      <c r="E1233" s="145">
        <v>0</v>
      </c>
      <c r="F1233" s="137">
        <f t="shared" si="96"/>
        <v>0</v>
      </c>
      <c r="G1233" s="136">
        <f t="shared" si="95"/>
        <v>0</v>
      </c>
      <c r="H1233" s="133"/>
      <c r="I1233" s="123" t="str">
        <f t="shared" si="97"/>
        <v>'22403</v>
      </c>
      <c r="J1233" s="142">
        <f t="shared" si="98"/>
        <v>5</v>
      </c>
      <c r="K1233" s="172">
        <f t="shared" si="99"/>
        <v>0</v>
      </c>
    </row>
    <row r="1234" spans="1:11" hidden="1">
      <c r="A1234" s="143">
        <v>2240301</v>
      </c>
      <c r="B1234" s="144" t="s">
        <v>1525</v>
      </c>
      <c r="C1234" s="138"/>
      <c r="D1234" s="137">
        <f t="shared" si="96"/>
        <v>0</v>
      </c>
      <c r="E1234" s="145">
        <v>0</v>
      </c>
      <c r="F1234" s="137">
        <f t="shared" si="96"/>
        <v>0</v>
      </c>
      <c r="G1234" s="136">
        <f t="shared" si="95"/>
        <v>0</v>
      </c>
      <c r="H1234" s="133"/>
      <c r="I1234" s="123" t="str">
        <f t="shared" si="97"/>
        <v>'2240301</v>
      </c>
      <c r="J1234" s="142">
        <f t="shared" si="98"/>
        <v>7</v>
      </c>
      <c r="K1234" s="172">
        <f t="shared" si="99"/>
        <v>0</v>
      </c>
    </row>
    <row r="1235" spans="1:11" hidden="1">
      <c r="A1235" s="143">
        <v>2240302</v>
      </c>
      <c r="B1235" s="144" t="s">
        <v>1526</v>
      </c>
      <c r="C1235" s="138"/>
      <c r="D1235" s="137">
        <f t="shared" si="96"/>
        <v>0</v>
      </c>
      <c r="E1235" s="145">
        <v>0</v>
      </c>
      <c r="F1235" s="137">
        <f t="shared" si="96"/>
        <v>0</v>
      </c>
      <c r="G1235" s="136">
        <f t="shared" si="95"/>
        <v>0</v>
      </c>
      <c r="H1235" s="133"/>
      <c r="I1235" s="123" t="str">
        <f t="shared" si="97"/>
        <v>'2240302</v>
      </c>
      <c r="J1235" s="142">
        <f t="shared" si="98"/>
        <v>7</v>
      </c>
      <c r="K1235" s="172">
        <f t="shared" si="99"/>
        <v>0</v>
      </c>
    </row>
    <row r="1236" spans="1:11" hidden="1">
      <c r="A1236" s="143">
        <v>2240303</v>
      </c>
      <c r="B1236" s="144" t="s">
        <v>1527</v>
      </c>
      <c r="C1236" s="138"/>
      <c r="D1236" s="137">
        <f t="shared" si="96"/>
        <v>0</v>
      </c>
      <c r="E1236" s="145">
        <v>0</v>
      </c>
      <c r="F1236" s="137">
        <f t="shared" si="96"/>
        <v>0</v>
      </c>
      <c r="G1236" s="136">
        <f t="shared" si="95"/>
        <v>0</v>
      </c>
      <c r="H1236" s="133"/>
      <c r="I1236" s="123" t="str">
        <f t="shared" si="97"/>
        <v>'2240303</v>
      </c>
      <c r="J1236" s="142">
        <f t="shared" si="98"/>
        <v>7</v>
      </c>
      <c r="K1236" s="172">
        <f t="shared" si="99"/>
        <v>0</v>
      </c>
    </row>
    <row r="1237" spans="1:11" hidden="1">
      <c r="A1237" s="143">
        <v>2240304</v>
      </c>
      <c r="B1237" s="144" t="s">
        <v>1541</v>
      </c>
      <c r="C1237" s="138"/>
      <c r="D1237" s="137">
        <f t="shared" si="96"/>
        <v>0</v>
      </c>
      <c r="E1237" s="145">
        <v>0</v>
      </c>
      <c r="F1237" s="137">
        <f t="shared" si="96"/>
        <v>0</v>
      </c>
      <c r="G1237" s="136">
        <f t="shared" si="95"/>
        <v>0</v>
      </c>
      <c r="H1237" s="133"/>
      <c r="I1237" s="123" t="str">
        <f t="shared" si="97"/>
        <v>'2240304</v>
      </c>
      <c r="J1237" s="142">
        <f t="shared" si="98"/>
        <v>7</v>
      </c>
      <c r="K1237" s="172">
        <f t="shared" si="99"/>
        <v>0</v>
      </c>
    </row>
    <row r="1238" spans="1:11" hidden="1">
      <c r="A1238" s="143">
        <v>2240399</v>
      </c>
      <c r="B1238" s="144" t="s">
        <v>1542</v>
      </c>
      <c r="C1238" s="138"/>
      <c r="D1238" s="137">
        <f t="shared" si="96"/>
        <v>0</v>
      </c>
      <c r="E1238" s="145">
        <v>0</v>
      </c>
      <c r="F1238" s="137">
        <f t="shared" si="96"/>
        <v>0</v>
      </c>
      <c r="G1238" s="136">
        <f t="shared" si="95"/>
        <v>0</v>
      </c>
      <c r="H1238" s="133"/>
      <c r="I1238" s="123" t="str">
        <f t="shared" si="97"/>
        <v>'2240399</v>
      </c>
      <c r="J1238" s="142">
        <f t="shared" si="98"/>
        <v>7</v>
      </c>
      <c r="K1238" s="172">
        <f t="shared" si="99"/>
        <v>0</v>
      </c>
    </row>
    <row r="1239" spans="1:11" hidden="1">
      <c r="A1239" s="143">
        <v>22404</v>
      </c>
      <c r="B1239" s="144" t="s">
        <v>1543</v>
      </c>
      <c r="C1239" s="138"/>
      <c r="D1239" s="137">
        <f t="shared" si="96"/>
        <v>0</v>
      </c>
      <c r="E1239" s="145">
        <v>0</v>
      </c>
      <c r="F1239" s="137">
        <f t="shared" si="96"/>
        <v>0</v>
      </c>
      <c r="G1239" s="136">
        <f t="shared" si="95"/>
        <v>0</v>
      </c>
      <c r="H1239" s="133"/>
      <c r="I1239" s="123" t="str">
        <f t="shared" si="97"/>
        <v>'22404</v>
      </c>
      <c r="J1239" s="142">
        <f t="shared" si="98"/>
        <v>5</v>
      </c>
      <c r="K1239" s="172">
        <f t="shared" si="99"/>
        <v>0</v>
      </c>
    </row>
    <row r="1240" spans="1:11" hidden="1">
      <c r="A1240" s="143">
        <v>2240401</v>
      </c>
      <c r="B1240" s="144" t="s">
        <v>1525</v>
      </c>
      <c r="C1240" s="138"/>
      <c r="D1240" s="137">
        <f t="shared" si="96"/>
        <v>0</v>
      </c>
      <c r="E1240" s="145">
        <v>0</v>
      </c>
      <c r="F1240" s="137">
        <f t="shared" si="96"/>
        <v>0</v>
      </c>
      <c r="G1240" s="136">
        <f t="shared" si="95"/>
        <v>0</v>
      </c>
      <c r="H1240" s="133"/>
      <c r="I1240" s="123" t="str">
        <f t="shared" si="97"/>
        <v>'2240401</v>
      </c>
      <c r="J1240" s="142">
        <f t="shared" si="98"/>
        <v>7</v>
      </c>
      <c r="K1240" s="172">
        <f t="shared" si="99"/>
        <v>0</v>
      </c>
    </row>
    <row r="1241" spans="1:11" hidden="1">
      <c r="A1241" s="143">
        <v>2240402</v>
      </c>
      <c r="B1241" s="144" t="s">
        <v>1526</v>
      </c>
      <c r="C1241" s="138"/>
      <c r="D1241" s="137">
        <f t="shared" si="96"/>
        <v>0</v>
      </c>
      <c r="E1241" s="145">
        <v>0</v>
      </c>
      <c r="F1241" s="137">
        <f t="shared" si="96"/>
        <v>0</v>
      </c>
      <c r="G1241" s="136">
        <f t="shared" si="95"/>
        <v>0</v>
      </c>
      <c r="H1241" s="133"/>
      <c r="I1241" s="123" t="str">
        <f t="shared" si="97"/>
        <v>'2240402</v>
      </c>
      <c r="J1241" s="142">
        <f t="shared" si="98"/>
        <v>7</v>
      </c>
      <c r="K1241" s="172">
        <f t="shared" si="99"/>
        <v>0</v>
      </c>
    </row>
    <row r="1242" spans="1:11" hidden="1">
      <c r="A1242" s="143">
        <v>2240403</v>
      </c>
      <c r="B1242" s="144" t="s">
        <v>1527</v>
      </c>
      <c r="C1242" s="138"/>
      <c r="D1242" s="137">
        <f t="shared" si="96"/>
        <v>0</v>
      </c>
      <c r="E1242" s="145">
        <v>0</v>
      </c>
      <c r="F1242" s="137">
        <f t="shared" si="96"/>
        <v>0</v>
      </c>
      <c r="G1242" s="136">
        <f t="shared" si="95"/>
        <v>0</v>
      </c>
      <c r="H1242" s="133"/>
      <c r="I1242" s="123" t="str">
        <f t="shared" si="97"/>
        <v>'2240403</v>
      </c>
      <c r="J1242" s="142">
        <f t="shared" si="98"/>
        <v>7</v>
      </c>
      <c r="K1242" s="172">
        <f t="shared" si="99"/>
        <v>0</v>
      </c>
    </row>
    <row r="1243" spans="1:11" hidden="1">
      <c r="A1243" s="143">
        <v>2240404</v>
      </c>
      <c r="B1243" s="144" t="s">
        <v>1544</v>
      </c>
      <c r="C1243" s="138"/>
      <c r="D1243" s="137">
        <f t="shared" si="96"/>
        <v>0</v>
      </c>
      <c r="E1243" s="145">
        <v>0</v>
      </c>
      <c r="F1243" s="137">
        <f t="shared" si="96"/>
        <v>0</v>
      </c>
      <c r="G1243" s="136">
        <f t="shared" si="95"/>
        <v>0</v>
      </c>
      <c r="H1243" s="133"/>
      <c r="I1243" s="123" t="str">
        <f t="shared" si="97"/>
        <v>'2240404</v>
      </c>
      <c r="J1243" s="142">
        <f t="shared" si="98"/>
        <v>7</v>
      </c>
      <c r="K1243" s="172">
        <f t="shared" si="99"/>
        <v>0</v>
      </c>
    </row>
    <row r="1244" spans="1:11" hidden="1">
      <c r="A1244" s="143">
        <v>2240405</v>
      </c>
      <c r="B1244" s="144" t="s">
        <v>1545</v>
      </c>
      <c r="C1244" s="138"/>
      <c r="D1244" s="137">
        <f t="shared" si="96"/>
        <v>0</v>
      </c>
      <c r="E1244" s="145">
        <v>0</v>
      </c>
      <c r="F1244" s="137">
        <f t="shared" si="96"/>
        <v>0</v>
      </c>
      <c r="G1244" s="136">
        <f t="shared" si="95"/>
        <v>0</v>
      </c>
      <c r="H1244" s="133"/>
      <c r="I1244" s="123" t="str">
        <f t="shared" si="97"/>
        <v>'2240405</v>
      </c>
      <c r="J1244" s="142">
        <f t="shared" si="98"/>
        <v>7</v>
      </c>
      <c r="K1244" s="172">
        <f t="shared" si="99"/>
        <v>0</v>
      </c>
    </row>
    <row r="1245" spans="1:11" hidden="1">
      <c r="A1245" s="143">
        <v>2240450</v>
      </c>
      <c r="B1245" s="144" t="s">
        <v>1534</v>
      </c>
      <c r="C1245" s="138"/>
      <c r="D1245" s="137">
        <f t="shared" si="96"/>
        <v>0</v>
      </c>
      <c r="E1245" s="145">
        <v>0</v>
      </c>
      <c r="F1245" s="137">
        <f t="shared" si="96"/>
        <v>0</v>
      </c>
      <c r="G1245" s="136">
        <f t="shared" si="95"/>
        <v>0</v>
      </c>
      <c r="H1245" s="133"/>
      <c r="I1245" s="123" t="str">
        <f t="shared" si="97"/>
        <v>'2240450</v>
      </c>
      <c r="J1245" s="142">
        <f t="shared" si="98"/>
        <v>7</v>
      </c>
      <c r="K1245" s="172">
        <f t="shared" si="99"/>
        <v>0</v>
      </c>
    </row>
    <row r="1246" spans="1:11" hidden="1">
      <c r="A1246" s="143">
        <v>2240499</v>
      </c>
      <c r="B1246" s="144" t="s">
        <v>1546</v>
      </c>
      <c r="C1246" s="138"/>
      <c r="D1246" s="137">
        <f t="shared" si="96"/>
        <v>0</v>
      </c>
      <c r="E1246" s="145">
        <v>0</v>
      </c>
      <c r="F1246" s="137">
        <f t="shared" si="96"/>
        <v>0</v>
      </c>
      <c r="G1246" s="136">
        <f t="shared" si="95"/>
        <v>0</v>
      </c>
      <c r="H1246" s="133"/>
      <c r="I1246" s="123" t="str">
        <f t="shared" si="97"/>
        <v>'2240499</v>
      </c>
      <c r="J1246" s="142">
        <f t="shared" si="98"/>
        <v>7</v>
      </c>
      <c r="K1246" s="172">
        <f t="shared" si="99"/>
        <v>0</v>
      </c>
    </row>
    <row r="1247" spans="1:11" hidden="1">
      <c r="A1247" s="143">
        <v>22405</v>
      </c>
      <c r="B1247" s="144" t="s">
        <v>1547</v>
      </c>
      <c r="C1247" s="138"/>
      <c r="D1247" s="137">
        <f t="shared" si="96"/>
        <v>0</v>
      </c>
      <c r="E1247" s="145">
        <v>0</v>
      </c>
      <c r="F1247" s="137">
        <f t="shared" si="96"/>
        <v>0</v>
      </c>
      <c r="G1247" s="136">
        <f t="shared" si="95"/>
        <v>0</v>
      </c>
      <c r="H1247" s="133"/>
      <c r="I1247" s="123" t="str">
        <f t="shared" si="97"/>
        <v>'22405</v>
      </c>
      <c r="J1247" s="142">
        <f t="shared" si="98"/>
        <v>5</v>
      </c>
      <c r="K1247" s="172">
        <f t="shared" si="99"/>
        <v>0</v>
      </c>
    </row>
    <row r="1248" spans="1:11" hidden="1">
      <c r="A1248" s="143">
        <v>2240501</v>
      </c>
      <c r="B1248" s="144" t="s">
        <v>1525</v>
      </c>
      <c r="C1248" s="138"/>
      <c r="D1248" s="137">
        <f t="shared" si="96"/>
        <v>0</v>
      </c>
      <c r="E1248" s="145">
        <v>0</v>
      </c>
      <c r="F1248" s="137">
        <f t="shared" si="96"/>
        <v>0</v>
      </c>
      <c r="G1248" s="136">
        <f t="shared" si="95"/>
        <v>0</v>
      </c>
      <c r="H1248" s="133"/>
      <c r="I1248" s="123" t="str">
        <f t="shared" si="97"/>
        <v>'2240501</v>
      </c>
      <c r="J1248" s="142">
        <f t="shared" si="98"/>
        <v>7</v>
      </c>
      <c r="K1248" s="172">
        <f t="shared" si="99"/>
        <v>0</v>
      </c>
    </row>
    <row r="1249" spans="1:11" hidden="1">
      <c r="A1249" s="143">
        <v>2240502</v>
      </c>
      <c r="B1249" s="144" t="s">
        <v>1526</v>
      </c>
      <c r="C1249" s="138"/>
      <c r="D1249" s="137">
        <f t="shared" si="96"/>
        <v>0</v>
      </c>
      <c r="E1249" s="145">
        <v>0</v>
      </c>
      <c r="F1249" s="137">
        <f t="shared" si="96"/>
        <v>0</v>
      </c>
      <c r="G1249" s="136">
        <f t="shared" si="95"/>
        <v>0</v>
      </c>
      <c r="H1249" s="133"/>
      <c r="I1249" s="123" t="str">
        <f t="shared" si="97"/>
        <v>'2240502</v>
      </c>
      <c r="J1249" s="142">
        <f t="shared" si="98"/>
        <v>7</v>
      </c>
      <c r="K1249" s="172">
        <f t="shared" si="99"/>
        <v>0</v>
      </c>
    </row>
    <row r="1250" spans="1:11" hidden="1">
      <c r="A1250" s="143">
        <v>2240503</v>
      </c>
      <c r="B1250" s="144" t="s">
        <v>1527</v>
      </c>
      <c r="C1250" s="138"/>
      <c r="D1250" s="137">
        <f t="shared" si="96"/>
        <v>0</v>
      </c>
      <c r="E1250" s="145">
        <v>0</v>
      </c>
      <c r="F1250" s="137">
        <f t="shared" si="96"/>
        <v>0</v>
      </c>
      <c r="G1250" s="136">
        <f t="shared" si="95"/>
        <v>0</v>
      </c>
      <c r="H1250" s="133"/>
      <c r="I1250" s="123" t="str">
        <f t="shared" si="97"/>
        <v>'2240503</v>
      </c>
      <c r="J1250" s="142">
        <f t="shared" si="98"/>
        <v>7</v>
      </c>
      <c r="K1250" s="172">
        <f t="shared" si="99"/>
        <v>0</v>
      </c>
    </row>
    <row r="1251" spans="1:11" hidden="1">
      <c r="A1251" s="143">
        <v>2240504</v>
      </c>
      <c r="B1251" s="144" t="s">
        <v>1548</v>
      </c>
      <c r="C1251" s="138"/>
      <c r="D1251" s="137">
        <f t="shared" si="96"/>
        <v>0</v>
      </c>
      <c r="E1251" s="145">
        <v>0</v>
      </c>
      <c r="F1251" s="137">
        <f t="shared" si="96"/>
        <v>0</v>
      </c>
      <c r="G1251" s="136">
        <f t="shared" si="95"/>
        <v>0</v>
      </c>
      <c r="H1251" s="133"/>
      <c r="I1251" s="123" t="str">
        <f t="shared" si="97"/>
        <v>'2240504</v>
      </c>
      <c r="J1251" s="142">
        <f t="shared" si="98"/>
        <v>7</v>
      </c>
      <c r="K1251" s="172">
        <f t="shared" si="99"/>
        <v>0</v>
      </c>
    </row>
    <row r="1252" spans="1:11" hidden="1">
      <c r="A1252" s="143">
        <v>2240505</v>
      </c>
      <c r="B1252" s="144" t="s">
        <v>1549</v>
      </c>
      <c r="C1252" s="138"/>
      <c r="D1252" s="137">
        <f t="shared" si="96"/>
        <v>0</v>
      </c>
      <c r="E1252" s="145">
        <v>0</v>
      </c>
      <c r="F1252" s="137">
        <f t="shared" si="96"/>
        <v>0</v>
      </c>
      <c r="G1252" s="136">
        <f t="shared" si="95"/>
        <v>0</v>
      </c>
      <c r="H1252" s="133"/>
      <c r="I1252" s="123" t="str">
        <f t="shared" si="97"/>
        <v>'2240505</v>
      </c>
      <c r="J1252" s="142">
        <f t="shared" si="98"/>
        <v>7</v>
      </c>
      <c r="K1252" s="172">
        <f t="shared" si="99"/>
        <v>0</v>
      </c>
    </row>
    <row r="1253" spans="1:11" hidden="1">
      <c r="A1253" s="143">
        <v>2240506</v>
      </c>
      <c r="B1253" s="144" t="s">
        <v>1550</v>
      </c>
      <c r="C1253" s="138"/>
      <c r="D1253" s="137">
        <f t="shared" si="96"/>
        <v>0</v>
      </c>
      <c r="E1253" s="145">
        <v>0</v>
      </c>
      <c r="F1253" s="137">
        <f t="shared" si="96"/>
        <v>0</v>
      </c>
      <c r="G1253" s="136">
        <f t="shared" si="95"/>
        <v>0</v>
      </c>
      <c r="H1253" s="133"/>
      <c r="I1253" s="123" t="str">
        <f t="shared" si="97"/>
        <v>'2240506</v>
      </c>
      <c r="J1253" s="142">
        <f t="shared" si="98"/>
        <v>7</v>
      </c>
      <c r="K1253" s="172">
        <f t="shared" si="99"/>
        <v>0</v>
      </c>
    </row>
    <row r="1254" spans="1:11" hidden="1">
      <c r="A1254" s="143">
        <v>2240507</v>
      </c>
      <c r="B1254" s="144" t="s">
        <v>1551</v>
      </c>
      <c r="C1254" s="138"/>
      <c r="D1254" s="137">
        <f t="shared" si="96"/>
        <v>0</v>
      </c>
      <c r="E1254" s="145">
        <v>0</v>
      </c>
      <c r="F1254" s="137">
        <f t="shared" si="96"/>
        <v>0</v>
      </c>
      <c r="G1254" s="136">
        <f t="shared" si="95"/>
        <v>0</v>
      </c>
      <c r="H1254" s="133"/>
      <c r="I1254" s="123" t="str">
        <f t="shared" si="97"/>
        <v>'2240507</v>
      </c>
      <c r="J1254" s="142">
        <f t="shared" si="98"/>
        <v>7</v>
      </c>
      <c r="K1254" s="172">
        <f t="shared" si="99"/>
        <v>0</v>
      </c>
    </row>
    <row r="1255" spans="1:11" hidden="1">
      <c r="A1255" s="143">
        <v>2240508</v>
      </c>
      <c r="B1255" s="144" t="s">
        <v>1552</v>
      </c>
      <c r="C1255" s="138"/>
      <c r="D1255" s="137">
        <f t="shared" si="96"/>
        <v>0</v>
      </c>
      <c r="E1255" s="145">
        <v>0</v>
      </c>
      <c r="F1255" s="137">
        <f t="shared" si="96"/>
        <v>0</v>
      </c>
      <c r="G1255" s="136">
        <f t="shared" si="95"/>
        <v>0</v>
      </c>
      <c r="H1255" s="133"/>
      <c r="I1255" s="123" t="str">
        <f t="shared" si="97"/>
        <v>'2240508</v>
      </c>
      <c r="J1255" s="142">
        <f t="shared" si="98"/>
        <v>7</v>
      </c>
      <c r="K1255" s="172">
        <f t="shared" si="99"/>
        <v>0</v>
      </c>
    </row>
    <row r="1256" spans="1:11" hidden="1">
      <c r="A1256" s="143">
        <v>2240509</v>
      </c>
      <c r="B1256" s="144" t="s">
        <v>1553</v>
      </c>
      <c r="C1256" s="138"/>
      <c r="D1256" s="137">
        <f t="shared" si="96"/>
        <v>0</v>
      </c>
      <c r="E1256" s="145">
        <v>0</v>
      </c>
      <c r="F1256" s="137">
        <f t="shared" si="96"/>
        <v>0</v>
      </c>
      <c r="G1256" s="136">
        <f t="shared" si="95"/>
        <v>0</v>
      </c>
      <c r="H1256" s="133"/>
      <c r="I1256" s="123" t="str">
        <f t="shared" si="97"/>
        <v>'2240509</v>
      </c>
      <c r="J1256" s="142">
        <f t="shared" si="98"/>
        <v>7</v>
      </c>
      <c r="K1256" s="172">
        <f t="shared" si="99"/>
        <v>0</v>
      </c>
    </row>
    <row r="1257" spans="1:11" hidden="1">
      <c r="A1257" s="143">
        <v>2240510</v>
      </c>
      <c r="B1257" s="144" t="s">
        <v>1554</v>
      </c>
      <c r="C1257" s="138"/>
      <c r="D1257" s="137">
        <f t="shared" si="96"/>
        <v>0</v>
      </c>
      <c r="E1257" s="145">
        <v>0</v>
      </c>
      <c r="F1257" s="137">
        <f t="shared" si="96"/>
        <v>0</v>
      </c>
      <c r="G1257" s="136">
        <f t="shared" si="95"/>
        <v>0</v>
      </c>
      <c r="H1257" s="133"/>
      <c r="I1257" s="123" t="str">
        <f t="shared" si="97"/>
        <v>'2240510</v>
      </c>
      <c r="J1257" s="142">
        <f t="shared" si="98"/>
        <v>7</v>
      </c>
      <c r="K1257" s="172">
        <f t="shared" si="99"/>
        <v>0</v>
      </c>
    </row>
    <row r="1258" spans="1:11" hidden="1">
      <c r="A1258" s="143">
        <v>2240550</v>
      </c>
      <c r="B1258" s="144" t="s">
        <v>1555</v>
      </c>
      <c r="C1258" s="138"/>
      <c r="D1258" s="137">
        <f t="shared" si="96"/>
        <v>0</v>
      </c>
      <c r="E1258" s="145">
        <v>0</v>
      </c>
      <c r="F1258" s="137">
        <f t="shared" si="96"/>
        <v>0</v>
      </c>
      <c r="G1258" s="136">
        <f t="shared" si="95"/>
        <v>0</v>
      </c>
      <c r="H1258" s="133"/>
      <c r="I1258" s="123" t="str">
        <f t="shared" si="97"/>
        <v>'2240550</v>
      </c>
      <c r="J1258" s="142">
        <f t="shared" si="98"/>
        <v>7</v>
      </c>
      <c r="K1258" s="172">
        <f t="shared" si="99"/>
        <v>0</v>
      </c>
    </row>
    <row r="1259" spans="1:11" hidden="1">
      <c r="A1259" s="143">
        <v>2240599</v>
      </c>
      <c r="B1259" s="144" t="s">
        <v>1556</v>
      </c>
      <c r="C1259" s="138"/>
      <c r="D1259" s="137">
        <f t="shared" si="96"/>
        <v>0</v>
      </c>
      <c r="E1259" s="145">
        <v>0</v>
      </c>
      <c r="F1259" s="137">
        <f t="shared" si="96"/>
        <v>0</v>
      </c>
      <c r="G1259" s="136">
        <f t="shared" si="95"/>
        <v>0</v>
      </c>
      <c r="H1259" s="133"/>
      <c r="I1259" s="123" t="str">
        <f t="shared" si="97"/>
        <v>'2240599</v>
      </c>
      <c r="J1259" s="142">
        <f t="shared" si="98"/>
        <v>7</v>
      </c>
      <c r="K1259" s="172">
        <f t="shared" si="99"/>
        <v>0</v>
      </c>
    </row>
    <row r="1260" spans="1:11" ht="14.45" customHeight="1">
      <c r="A1260" s="143">
        <v>22406</v>
      </c>
      <c r="B1260" s="144" t="s">
        <v>1557</v>
      </c>
      <c r="C1260" s="138">
        <v>3</v>
      </c>
      <c r="D1260" s="137">
        <f t="shared" si="96"/>
        <v>3</v>
      </c>
      <c r="E1260" s="145">
        <v>18</v>
      </c>
      <c r="F1260" s="137">
        <f t="shared" si="96"/>
        <v>18</v>
      </c>
      <c r="G1260" s="136">
        <f t="shared" si="95"/>
        <v>6</v>
      </c>
      <c r="H1260" s="133"/>
      <c r="I1260" s="123" t="str">
        <f t="shared" si="97"/>
        <v>'22406</v>
      </c>
      <c r="J1260" s="142">
        <f t="shared" si="98"/>
        <v>5</v>
      </c>
      <c r="K1260" s="172">
        <f t="shared" si="99"/>
        <v>21</v>
      </c>
    </row>
    <row r="1261" spans="1:11" ht="14.45" customHeight="1">
      <c r="A1261" s="143">
        <v>2240601</v>
      </c>
      <c r="B1261" s="144" t="s">
        <v>1558</v>
      </c>
      <c r="C1261" s="138">
        <v>3</v>
      </c>
      <c r="D1261" s="137">
        <f t="shared" si="96"/>
        <v>3</v>
      </c>
      <c r="E1261" s="145">
        <v>18</v>
      </c>
      <c r="F1261" s="137">
        <f t="shared" si="96"/>
        <v>18</v>
      </c>
      <c r="G1261" s="136">
        <f t="shared" si="95"/>
        <v>6</v>
      </c>
      <c r="H1261" s="133"/>
      <c r="I1261" s="123" t="str">
        <f t="shared" si="97"/>
        <v>'2240601</v>
      </c>
      <c r="J1261" s="142">
        <f t="shared" si="98"/>
        <v>7</v>
      </c>
      <c r="K1261" s="172">
        <f t="shared" si="99"/>
        <v>21</v>
      </c>
    </row>
    <row r="1262" spans="1:11" hidden="1">
      <c r="A1262" s="143">
        <v>2240602</v>
      </c>
      <c r="B1262" s="144" t="s">
        <v>1559</v>
      </c>
      <c r="C1262" s="138"/>
      <c r="D1262" s="137">
        <f t="shared" si="96"/>
        <v>0</v>
      </c>
      <c r="E1262" s="145">
        <v>0</v>
      </c>
      <c r="F1262" s="137">
        <f t="shared" si="96"/>
        <v>0</v>
      </c>
      <c r="G1262" s="136">
        <f t="shared" si="95"/>
        <v>0</v>
      </c>
      <c r="H1262" s="133"/>
      <c r="I1262" s="123" t="str">
        <f t="shared" si="97"/>
        <v>'2240602</v>
      </c>
      <c r="J1262" s="142">
        <f t="shared" si="98"/>
        <v>7</v>
      </c>
      <c r="K1262" s="172">
        <f t="shared" si="99"/>
        <v>0</v>
      </c>
    </row>
    <row r="1263" spans="1:11" hidden="1">
      <c r="A1263" s="143">
        <v>2240699</v>
      </c>
      <c r="B1263" s="144" t="s">
        <v>1560</v>
      </c>
      <c r="C1263" s="138"/>
      <c r="D1263" s="137">
        <f t="shared" si="96"/>
        <v>0</v>
      </c>
      <c r="E1263" s="145">
        <v>0</v>
      </c>
      <c r="F1263" s="137">
        <f t="shared" si="96"/>
        <v>0</v>
      </c>
      <c r="G1263" s="136">
        <f t="shared" si="95"/>
        <v>0</v>
      </c>
      <c r="H1263" s="133"/>
      <c r="I1263" s="123" t="str">
        <f t="shared" si="97"/>
        <v>'2240699</v>
      </c>
      <c r="J1263" s="142">
        <f t="shared" si="98"/>
        <v>7</v>
      </c>
      <c r="K1263" s="172">
        <f t="shared" si="99"/>
        <v>0</v>
      </c>
    </row>
    <row r="1264" spans="1:11" hidden="1">
      <c r="A1264" s="143">
        <v>22407</v>
      </c>
      <c r="B1264" s="144" t="s">
        <v>1561</v>
      </c>
      <c r="C1264" s="138"/>
      <c r="D1264" s="137">
        <f t="shared" si="96"/>
        <v>0</v>
      </c>
      <c r="E1264" s="145">
        <v>0</v>
      </c>
      <c r="F1264" s="137">
        <f t="shared" si="96"/>
        <v>0</v>
      </c>
      <c r="G1264" s="136">
        <f t="shared" si="95"/>
        <v>0</v>
      </c>
      <c r="H1264" s="133"/>
      <c r="I1264" s="123" t="str">
        <f t="shared" si="97"/>
        <v>'22407</v>
      </c>
      <c r="J1264" s="142">
        <f t="shared" si="98"/>
        <v>5</v>
      </c>
      <c r="K1264" s="172">
        <f t="shared" si="99"/>
        <v>0</v>
      </c>
    </row>
    <row r="1265" spans="1:11" hidden="1">
      <c r="A1265" s="143">
        <v>2240701</v>
      </c>
      <c r="B1265" s="144" t="s">
        <v>1562</v>
      </c>
      <c r="C1265" s="138"/>
      <c r="D1265" s="137">
        <f t="shared" si="96"/>
        <v>0</v>
      </c>
      <c r="E1265" s="145">
        <v>0</v>
      </c>
      <c r="F1265" s="137">
        <f t="shared" si="96"/>
        <v>0</v>
      </c>
      <c r="G1265" s="136">
        <f t="shared" si="95"/>
        <v>0</v>
      </c>
      <c r="H1265" s="133"/>
      <c r="I1265" s="123" t="str">
        <f t="shared" si="97"/>
        <v>'2240701</v>
      </c>
      <c r="J1265" s="142">
        <f t="shared" si="98"/>
        <v>7</v>
      </c>
      <c r="K1265" s="172">
        <f t="shared" si="99"/>
        <v>0</v>
      </c>
    </row>
    <row r="1266" spans="1:11" hidden="1">
      <c r="A1266" s="143">
        <v>2240702</v>
      </c>
      <c r="B1266" s="144" t="s">
        <v>1563</v>
      </c>
      <c r="C1266" s="138"/>
      <c r="D1266" s="137">
        <f t="shared" si="96"/>
        <v>0</v>
      </c>
      <c r="E1266" s="145">
        <v>0</v>
      </c>
      <c r="F1266" s="137">
        <f t="shared" si="96"/>
        <v>0</v>
      </c>
      <c r="G1266" s="136">
        <f t="shared" si="95"/>
        <v>0</v>
      </c>
      <c r="H1266" s="133"/>
      <c r="I1266" s="123" t="str">
        <f t="shared" si="97"/>
        <v>'2240702</v>
      </c>
      <c r="J1266" s="142">
        <f t="shared" si="98"/>
        <v>7</v>
      </c>
      <c r="K1266" s="172">
        <f t="shared" si="99"/>
        <v>0</v>
      </c>
    </row>
    <row r="1267" spans="1:11" hidden="1">
      <c r="A1267" s="143">
        <v>2240703</v>
      </c>
      <c r="B1267" s="144" t="s">
        <v>1564</v>
      </c>
      <c r="C1267" s="138"/>
      <c r="D1267" s="137">
        <f t="shared" si="96"/>
        <v>0</v>
      </c>
      <c r="E1267" s="145">
        <v>0</v>
      </c>
      <c r="F1267" s="137">
        <f t="shared" si="96"/>
        <v>0</v>
      </c>
      <c r="G1267" s="136">
        <f t="shared" si="95"/>
        <v>0</v>
      </c>
      <c r="H1267" s="133"/>
      <c r="I1267" s="123" t="str">
        <f t="shared" si="97"/>
        <v>'2240703</v>
      </c>
      <c r="J1267" s="142">
        <f t="shared" si="98"/>
        <v>7</v>
      </c>
      <c r="K1267" s="172">
        <f t="shared" si="99"/>
        <v>0</v>
      </c>
    </row>
    <row r="1268" spans="1:11" hidden="1">
      <c r="A1268" s="143">
        <v>2240704</v>
      </c>
      <c r="B1268" s="144" t="s">
        <v>1565</v>
      </c>
      <c r="C1268" s="138"/>
      <c r="D1268" s="137">
        <f t="shared" si="96"/>
        <v>0</v>
      </c>
      <c r="E1268" s="145">
        <v>0</v>
      </c>
      <c r="F1268" s="137">
        <f t="shared" si="96"/>
        <v>0</v>
      </c>
      <c r="G1268" s="136">
        <f t="shared" si="95"/>
        <v>0</v>
      </c>
      <c r="H1268" s="133"/>
      <c r="I1268" s="123" t="str">
        <f t="shared" si="97"/>
        <v>'2240704</v>
      </c>
      <c r="J1268" s="142">
        <f t="shared" si="98"/>
        <v>7</v>
      </c>
      <c r="K1268" s="172">
        <f t="shared" si="99"/>
        <v>0</v>
      </c>
    </row>
    <row r="1269" spans="1:11" hidden="1">
      <c r="A1269" s="143">
        <v>2240799</v>
      </c>
      <c r="B1269" s="144" t="s">
        <v>1566</v>
      </c>
      <c r="C1269" s="138"/>
      <c r="D1269" s="137">
        <f t="shared" si="96"/>
        <v>0</v>
      </c>
      <c r="E1269" s="145">
        <v>0</v>
      </c>
      <c r="F1269" s="137">
        <f t="shared" si="96"/>
        <v>0</v>
      </c>
      <c r="G1269" s="136">
        <f t="shared" si="95"/>
        <v>0</v>
      </c>
      <c r="H1269" s="133"/>
      <c r="I1269" s="123" t="str">
        <f t="shared" si="97"/>
        <v>'2240799</v>
      </c>
      <c r="J1269" s="142">
        <f t="shared" si="98"/>
        <v>7</v>
      </c>
      <c r="K1269" s="172">
        <f t="shared" si="99"/>
        <v>0</v>
      </c>
    </row>
    <row r="1270" spans="1:11" hidden="1">
      <c r="A1270" s="143">
        <v>22499</v>
      </c>
      <c r="B1270" s="144" t="s">
        <v>1567</v>
      </c>
      <c r="C1270" s="138"/>
      <c r="D1270" s="137">
        <f t="shared" si="96"/>
        <v>0</v>
      </c>
      <c r="E1270" s="145">
        <v>0</v>
      </c>
      <c r="F1270" s="137">
        <f t="shared" si="96"/>
        <v>0</v>
      </c>
      <c r="G1270" s="136">
        <f t="shared" si="95"/>
        <v>0</v>
      </c>
      <c r="H1270" s="133"/>
      <c r="I1270" s="123" t="str">
        <f t="shared" si="97"/>
        <v>'22499</v>
      </c>
      <c r="J1270" s="142">
        <f t="shared" si="98"/>
        <v>5</v>
      </c>
      <c r="K1270" s="172">
        <f t="shared" si="99"/>
        <v>0</v>
      </c>
    </row>
    <row r="1271" spans="1:11" hidden="1">
      <c r="A1271" s="143">
        <v>2249901</v>
      </c>
      <c r="B1271" s="144" t="s">
        <v>1590</v>
      </c>
      <c r="C1271" s="138"/>
      <c r="D1271" s="137">
        <f t="shared" si="96"/>
        <v>0</v>
      </c>
      <c r="E1271" s="145">
        <v>0</v>
      </c>
      <c r="F1271" s="137">
        <f t="shared" si="96"/>
        <v>0</v>
      </c>
      <c r="G1271" s="136">
        <f t="shared" si="95"/>
        <v>0</v>
      </c>
      <c r="H1271" s="133"/>
      <c r="I1271" s="123" t="str">
        <f t="shared" si="97"/>
        <v>'2249901</v>
      </c>
      <c r="J1271" s="142">
        <f t="shared" si="98"/>
        <v>7</v>
      </c>
      <c r="K1271" s="172">
        <f t="shared" si="99"/>
        <v>0</v>
      </c>
    </row>
    <row r="1272" spans="1:11" ht="14.45" customHeight="1">
      <c r="A1272" s="143">
        <v>227</v>
      </c>
      <c r="B1272" s="144" t="s">
        <v>1568</v>
      </c>
      <c r="C1272" s="138"/>
      <c r="D1272" s="137">
        <f t="shared" si="96"/>
        <v>0</v>
      </c>
      <c r="E1272" s="145">
        <v>180</v>
      </c>
      <c r="F1272" s="137">
        <f t="shared" si="96"/>
        <v>180</v>
      </c>
      <c r="G1272" s="136">
        <f t="shared" si="95"/>
        <v>0</v>
      </c>
      <c r="H1272" s="133"/>
      <c r="I1272" s="123" t="str">
        <f t="shared" si="97"/>
        <v>'227</v>
      </c>
      <c r="J1272" s="142">
        <f t="shared" si="98"/>
        <v>3</v>
      </c>
      <c r="K1272" s="172">
        <f t="shared" si="99"/>
        <v>180</v>
      </c>
    </row>
    <row r="1273" spans="1:11" ht="14.45" customHeight="1">
      <c r="A1273" s="143">
        <v>232</v>
      </c>
      <c r="B1273" s="144" t="s">
        <v>1569</v>
      </c>
      <c r="C1273" s="138">
        <v>38</v>
      </c>
      <c r="D1273" s="137">
        <f t="shared" si="96"/>
        <v>38</v>
      </c>
      <c r="E1273" s="145">
        <v>146</v>
      </c>
      <c r="F1273" s="137">
        <f t="shared" si="96"/>
        <v>146</v>
      </c>
      <c r="G1273" s="136">
        <f t="shared" si="95"/>
        <v>3.8421052631578947</v>
      </c>
      <c r="H1273" s="133"/>
      <c r="I1273" s="123" t="str">
        <f t="shared" si="97"/>
        <v>'232</v>
      </c>
      <c r="J1273" s="142">
        <f t="shared" si="98"/>
        <v>3</v>
      </c>
      <c r="K1273" s="172">
        <f t="shared" si="99"/>
        <v>184</v>
      </c>
    </row>
    <row r="1274" spans="1:11" ht="14.45" customHeight="1">
      <c r="A1274" s="143">
        <v>23203</v>
      </c>
      <c r="B1274" s="144" t="s">
        <v>1570</v>
      </c>
      <c r="C1274" s="138">
        <v>38</v>
      </c>
      <c r="D1274" s="137">
        <f t="shared" si="96"/>
        <v>38</v>
      </c>
      <c r="E1274" s="145">
        <v>146</v>
      </c>
      <c r="F1274" s="137">
        <f t="shared" si="96"/>
        <v>146</v>
      </c>
      <c r="G1274" s="136">
        <f t="shared" si="95"/>
        <v>3.8421052631578947</v>
      </c>
      <c r="H1274" s="133"/>
      <c r="I1274" s="123" t="str">
        <f t="shared" si="97"/>
        <v>'23203</v>
      </c>
      <c r="J1274" s="142">
        <f t="shared" si="98"/>
        <v>5</v>
      </c>
      <c r="K1274" s="172">
        <f t="shared" si="99"/>
        <v>184</v>
      </c>
    </row>
    <row r="1275" spans="1:11" ht="14.45" customHeight="1">
      <c r="A1275" s="143">
        <v>2320301</v>
      </c>
      <c r="B1275" s="144" t="s">
        <v>1571</v>
      </c>
      <c r="C1275" s="138">
        <v>38</v>
      </c>
      <c r="D1275" s="137">
        <f t="shared" si="96"/>
        <v>38</v>
      </c>
      <c r="E1275" s="145">
        <v>146</v>
      </c>
      <c r="F1275" s="137">
        <f t="shared" si="96"/>
        <v>146</v>
      </c>
      <c r="G1275" s="136">
        <f t="shared" si="95"/>
        <v>3.8421052631578947</v>
      </c>
      <c r="H1275" s="133"/>
      <c r="I1275" s="123" t="str">
        <f t="shared" si="97"/>
        <v>'2320301</v>
      </c>
      <c r="J1275" s="142">
        <f t="shared" si="98"/>
        <v>7</v>
      </c>
      <c r="K1275" s="172">
        <f t="shared" si="99"/>
        <v>184</v>
      </c>
    </row>
    <row r="1276" spans="1:11" hidden="1">
      <c r="A1276" s="143">
        <v>2320302</v>
      </c>
      <c r="B1276" s="144" t="s">
        <v>1572</v>
      </c>
      <c r="C1276" s="138"/>
      <c r="D1276" s="137">
        <f t="shared" si="96"/>
        <v>0</v>
      </c>
      <c r="E1276" s="145">
        <v>0</v>
      </c>
      <c r="F1276" s="137">
        <f t="shared" si="96"/>
        <v>0</v>
      </c>
      <c r="G1276" s="136">
        <f t="shared" si="95"/>
        <v>0</v>
      </c>
      <c r="H1276" s="133"/>
      <c r="I1276" s="123" t="str">
        <f t="shared" si="97"/>
        <v>'2320302</v>
      </c>
      <c r="J1276" s="142">
        <f t="shared" si="98"/>
        <v>7</v>
      </c>
      <c r="K1276" s="172">
        <f t="shared" si="99"/>
        <v>0</v>
      </c>
    </row>
    <row r="1277" spans="1:11" hidden="1">
      <c r="A1277" s="143">
        <v>2320303</v>
      </c>
      <c r="B1277" s="144" t="s">
        <v>1573</v>
      </c>
      <c r="C1277" s="138"/>
      <c r="D1277" s="137">
        <f t="shared" si="96"/>
        <v>0</v>
      </c>
      <c r="E1277" s="145">
        <v>0</v>
      </c>
      <c r="F1277" s="137">
        <f t="shared" si="96"/>
        <v>0</v>
      </c>
      <c r="G1277" s="136">
        <f t="shared" si="95"/>
        <v>0</v>
      </c>
      <c r="H1277" s="133"/>
      <c r="I1277" s="123" t="str">
        <f t="shared" si="97"/>
        <v>'2320303</v>
      </c>
      <c r="J1277" s="142">
        <f t="shared" si="98"/>
        <v>7</v>
      </c>
      <c r="K1277" s="172">
        <f t="shared" si="99"/>
        <v>0</v>
      </c>
    </row>
    <row r="1278" spans="1:11" hidden="1">
      <c r="A1278" s="143">
        <v>2320304</v>
      </c>
      <c r="B1278" s="144" t="s">
        <v>1574</v>
      </c>
      <c r="C1278" s="138"/>
      <c r="D1278" s="137">
        <f t="shared" si="96"/>
        <v>0</v>
      </c>
      <c r="E1278" s="145">
        <v>0</v>
      </c>
      <c r="F1278" s="137">
        <f t="shared" si="96"/>
        <v>0</v>
      </c>
      <c r="G1278" s="136">
        <f t="shared" si="95"/>
        <v>0</v>
      </c>
      <c r="H1278" s="133"/>
      <c r="I1278" s="123" t="str">
        <f t="shared" si="97"/>
        <v>'2320304</v>
      </c>
      <c r="J1278" s="142">
        <f t="shared" si="98"/>
        <v>7</v>
      </c>
      <c r="K1278" s="172">
        <f t="shared" si="99"/>
        <v>0</v>
      </c>
    </row>
    <row r="1279" spans="1:11" hidden="1">
      <c r="A1279" s="143">
        <v>233</v>
      </c>
      <c r="B1279" s="144" t="s">
        <v>1575</v>
      </c>
      <c r="C1279" s="138">
        <v>0</v>
      </c>
      <c r="D1279" s="137">
        <f t="shared" si="96"/>
        <v>0</v>
      </c>
      <c r="E1279" s="145">
        <v>0</v>
      </c>
      <c r="F1279" s="137">
        <f t="shared" si="96"/>
        <v>0</v>
      </c>
      <c r="G1279" s="136">
        <f t="shared" si="95"/>
        <v>0</v>
      </c>
      <c r="H1279" s="133"/>
      <c r="I1279" s="123" t="str">
        <f t="shared" si="97"/>
        <v>'233</v>
      </c>
      <c r="J1279" s="142">
        <f t="shared" si="98"/>
        <v>3</v>
      </c>
      <c r="K1279" s="172">
        <f t="shared" si="99"/>
        <v>0</v>
      </c>
    </row>
    <row r="1280" spans="1:11" hidden="1">
      <c r="A1280" s="143">
        <v>23303</v>
      </c>
      <c r="B1280" s="144" t="s">
        <v>1576</v>
      </c>
      <c r="C1280" s="138">
        <v>0</v>
      </c>
      <c r="D1280" s="137">
        <f t="shared" si="96"/>
        <v>0</v>
      </c>
      <c r="E1280" s="145">
        <v>0</v>
      </c>
      <c r="F1280" s="137">
        <f t="shared" si="96"/>
        <v>0</v>
      </c>
      <c r="G1280" s="136">
        <f t="shared" si="95"/>
        <v>0</v>
      </c>
      <c r="H1280" s="133"/>
      <c r="I1280" s="123" t="str">
        <f t="shared" si="97"/>
        <v>'23303</v>
      </c>
      <c r="J1280" s="142">
        <f t="shared" si="98"/>
        <v>5</v>
      </c>
      <c r="K1280" s="172">
        <f t="shared" si="99"/>
        <v>0</v>
      </c>
    </row>
    <row r="1281" spans="1:11" ht="14.45" customHeight="1">
      <c r="A1281" s="143">
        <v>229</v>
      </c>
      <c r="B1281" s="144" t="s">
        <v>1577</v>
      </c>
      <c r="C1281" s="138">
        <v>118</v>
      </c>
      <c r="D1281" s="137">
        <f t="shared" si="96"/>
        <v>118</v>
      </c>
      <c r="E1281" s="145">
        <v>552</v>
      </c>
      <c r="F1281" s="137">
        <f t="shared" si="96"/>
        <v>552</v>
      </c>
      <c r="G1281" s="136">
        <f t="shared" si="95"/>
        <v>4.6779661016949152</v>
      </c>
      <c r="H1281" s="133"/>
      <c r="I1281" s="123" t="str">
        <f t="shared" si="97"/>
        <v>'229</v>
      </c>
      <c r="J1281" s="142">
        <f t="shared" si="98"/>
        <v>3</v>
      </c>
      <c r="K1281" s="172">
        <f t="shared" si="99"/>
        <v>670</v>
      </c>
    </row>
    <row r="1282" spans="1:11" ht="14.45" customHeight="1">
      <c r="A1282" s="143">
        <v>22902</v>
      </c>
      <c r="B1282" s="144" t="s">
        <v>1578</v>
      </c>
      <c r="C1282" s="138"/>
      <c r="D1282" s="137">
        <f t="shared" si="96"/>
        <v>0</v>
      </c>
      <c r="E1282" s="145">
        <v>552</v>
      </c>
      <c r="F1282" s="137">
        <f t="shared" si="96"/>
        <v>552</v>
      </c>
      <c r="G1282" s="136">
        <f t="shared" si="95"/>
        <v>0</v>
      </c>
      <c r="H1282" s="133"/>
      <c r="I1282" s="123" t="str">
        <f t="shared" si="97"/>
        <v>'22902</v>
      </c>
      <c r="J1282" s="142">
        <f t="shared" si="98"/>
        <v>5</v>
      </c>
      <c r="K1282" s="172">
        <f t="shared" si="99"/>
        <v>552</v>
      </c>
    </row>
    <row r="1283" spans="1:11" ht="14.45" customHeight="1">
      <c r="A1283" s="143">
        <v>22999</v>
      </c>
      <c r="B1283" s="144" t="s">
        <v>1579</v>
      </c>
      <c r="C1283" s="138">
        <v>118</v>
      </c>
      <c r="D1283" s="137">
        <f t="shared" si="96"/>
        <v>118</v>
      </c>
      <c r="E1283" s="145">
        <v>0</v>
      </c>
      <c r="F1283" s="137">
        <f t="shared" si="96"/>
        <v>0</v>
      </c>
      <c r="G1283" s="136">
        <f t="shared" si="95"/>
        <v>0</v>
      </c>
      <c r="H1283" s="133"/>
      <c r="I1283" s="123" t="str">
        <f t="shared" si="97"/>
        <v>'22999</v>
      </c>
      <c r="J1283" s="142">
        <f t="shared" si="98"/>
        <v>5</v>
      </c>
      <c r="K1283" s="172">
        <f t="shared" si="99"/>
        <v>118</v>
      </c>
    </row>
  </sheetData>
  <sheetProtection formatCells="0" formatColumns="0" formatRows="0"/>
  <autoFilter ref="A4:K1283" xr:uid="{00000000-0009-0000-0000-000006000000}">
    <filterColumn colId="10">
      <customFilters>
        <customFilter operator="notEqual" val=" "/>
      </customFilters>
    </filterColumn>
  </autoFilter>
  <mergeCells count="2">
    <mergeCell ref="A2:H2"/>
    <mergeCell ref="A3:B3"/>
  </mergeCells>
  <phoneticPr fontId="1" type="noConversion"/>
  <dataValidations count="2">
    <dataValidation type="textLength" operator="equal" allowBlank="1" showInputMessage="1" showErrorMessage="1" sqref="G5:G1283 I1284:J65186 I1:I5 J1:J4" xr:uid="{00000000-0002-0000-0600-000000000000}">
      <formula1>0</formula1>
    </dataValidation>
    <dataValidation operator="equal" allowBlank="1" showInputMessage="1" showErrorMessage="1" sqref="E5:F5 I6:J1283 C5 D5:D1283 F6:F1283 J5" xr:uid="{00000000-0002-0000-0600-000001000000}"/>
  </dataValidations>
  <printOptions horizontalCentered="1"/>
  <pageMargins left="0.59055118110236227" right="0.39370078740157483" top="0.86614173228346458" bottom="0.78740157480314965" header="0.23622047244094491" footer="0.39370078740157483"/>
  <pageSetup paperSize="9" scale="95" firstPageNumber="5" orientation="landscape" blackAndWhite="1" useFirstPageNumber="1" r:id="rId1"/>
  <headerFooter alignWithMargins="0">
    <oddFooter>&amp;C&amp;10&amp;P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H63"/>
  <sheetViews>
    <sheetView showZeros="0" view="pageBreakPreview" zoomScaleNormal="115" workbookViewId="0">
      <pane xSplit="2" ySplit="4" topLeftCell="C5" activePane="bottomRight" state="frozen"/>
      <selection activeCell="F12" sqref="F12"/>
      <selection pane="topRight" activeCell="F12" sqref="F12"/>
      <selection pane="bottomLeft" activeCell="F12" sqref="F12"/>
      <selection pane="bottomRight" activeCell="C22" sqref="C22"/>
    </sheetView>
  </sheetViews>
  <sheetFormatPr defaultRowHeight="14.25"/>
  <cols>
    <col min="1" max="1" width="42.125" style="18" customWidth="1"/>
    <col min="2" max="2" width="29.375" style="71" customWidth="1"/>
    <col min="3" max="3" width="32.75" style="18" customWidth="1"/>
    <col min="4" max="7" width="9" style="18"/>
    <col min="8" max="8" width="12.75" style="18" customWidth="1"/>
    <col min="9" max="16384" width="9" style="18"/>
  </cols>
  <sheetData>
    <row r="1" spans="1:8" ht="17.25" customHeight="1">
      <c r="A1" s="194" t="s">
        <v>1722</v>
      </c>
      <c r="B1" s="70"/>
      <c r="C1" s="20" t="s">
        <v>347</v>
      </c>
    </row>
    <row r="2" spans="1:8" ht="24.95" customHeight="1">
      <c r="A2" s="262" t="s">
        <v>598</v>
      </c>
      <c r="B2" s="262"/>
      <c r="C2" s="262"/>
    </row>
    <row r="3" spans="1:8" ht="21.95" customHeight="1">
      <c r="A3" s="263" t="s">
        <v>577</v>
      </c>
      <c r="B3" s="264"/>
      <c r="C3" s="59" t="s">
        <v>324</v>
      </c>
    </row>
    <row r="4" spans="1:8" ht="21.95" customHeight="1">
      <c r="A4" s="22" t="s">
        <v>348</v>
      </c>
      <c r="B4" s="85" t="s">
        <v>585</v>
      </c>
      <c r="C4" s="91" t="s">
        <v>566</v>
      </c>
    </row>
    <row r="5" spans="1:8" ht="20.100000000000001" customHeight="1">
      <c r="A5" s="101" t="s">
        <v>581</v>
      </c>
      <c r="B5" s="104">
        <f>SUMIF(F:F,3,B:B)</f>
        <v>17900</v>
      </c>
      <c r="C5" s="60"/>
      <c r="H5">
        <v>17900</v>
      </c>
    </row>
    <row r="6" spans="1:8" ht="20.100000000000001" customHeight="1">
      <c r="A6" s="102" t="s">
        <v>510</v>
      </c>
      <c r="B6" s="105">
        <f t="shared" ref="B6:B37" si="0">IF(COUNTIF($G:$G,$G6&amp;"*")=1,H6,IF($F6=3,SUMIFS(H:H,$G:$G,$G6&amp;"*",$F:$F,5),H6))</f>
        <v>3591</v>
      </c>
      <c r="C6" s="60"/>
      <c r="E6" s="18" t="str">
        <f>LEFT(A6,(2*LEN(A6)-LENB(A6)))</f>
        <v>501</v>
      </c>
      <c r="F6" s="18">
        <f>LEN(E6)</f>
        <v>3</v>
      </c>
      <c r="G6" s="174" t="str">
        <f>"'"&amp;E6</f>
        <v>'501</v>
      </c>
      <c r="H6" s="175">
        <v>3591</v>
      </c>
    </row>
    <row r="7" spans="1:8" ht="20.100000000000001" customHeight="1">
      <c r="A7" s="103" t="s">
        <v>511</v>
      </c>
      <c r="B7" s="191">
        <f t="shared" si="0"/>
        <v>1472</v>
      </c>
      <c r="C7" s="60"/>
      <c r="E7" s="18" t="str">
        <f t="shared" ref="E7:E61" si="1">LEFT(A7,(2*LEN(A7)-LENB(A7)))</f>
        <v>50101</v>
      </c>
      <c r="F7" s="18">
        <f t="shared" ref="F7:F63" si="2">LEN(E7)</f>
        <v>5</v>
      </c>
      <c r="G7" s="174" t="str">
        <f t="shared" ref="G7:G63" si="3">"'"&amp;E7</f>
        <v>'50101</v>
      </c>
      <c r="H7">
        <v>1472</v>
      </c>
    </row>
    <row r="8" spans="1:8" ht="20.100000000000001" customHeight="1">
      <c r="A8" s="103" t="s">
        <v>512</v>
      </c>
      <c r="B8" s="191">
        <f t="shared" si="0"/>
        <v>316</v>
      </c>
      <c r="C8" s="60"/>
      <c r="E8" s="18" t="str">
        <f t="shared" si="1"/>
        <v>50102</v>
      </c>
      <c r="F8" s="18">
        <f t="shared" si="2"/>
        <v>5</v>
      </c>
      <c r="G8" s="174" t="str">
        <f t="shared" si="3"/>
        <v>'50102</v>
      </c>
      <c r="H8">
        <v>316</v>
      </c>
    </row>
    <row r="9" spans="1:8" ht="20.100000000000001" customHeight="1">
      <c r="A9" s="103" t="s">
        <v>513</v>
      </c>
      <c r="B9" s="191">
        <f t="shared" si="0"/>
        <v>275</v>
      </c>
      <c r="C9" s="60"/>
      <c r="E9" s="18" t="str">
        <f t="shared" si="1"/>
        <v>50103</v>
      </c>
      <c r="F9" s="18">
        <f t="shared" si="2"/>
        <v>5</v>
      </c>
      <c r="G9" s="174" t="str">
        <f t="shared" si="3"/>
        <v>'50103</v>
      </c>
      <c r="H9">
        <v>275</v>
      </c>
    </row>
    <row r="10" spans="1:8" ht="20.100000000000001" customHeight="1">
      <c r="A10" s="103" t="s">
        <v>514</v>
      </c>
      <c r="B10" s="191">
        <f>IF(COUNTIF($G:$G,$G10&amp;"*")=1,H10,IF($F10=3,SUMIFS(H:H,$G:$G,$G10&amp;"*",$F:$F,5),H10))</f>
        <v>1528</v>
      </c>
      <c r="C10" s="60"/>
      <c r="E10" s="18" t="str">
        <f t="shared" si="1"/>
        <v>50199</v>
      </c>
      <c r="F10" s="18">
        <f t="shared" si="2"/>
        <v>5</v>
      </c>
      <c r="G10" s="174" t="str">
        <f t="shared" si="3"/>
        <v>'50199</v>
      </c>
      <c r="H10">
        <v>1528</v>
      </c>
    </row>
    <row r="11" spans="1:8" ht="20.100000000000001" customHeight="1">
      <c r="A11" s="102" t="s">
        <v>515</v>
      </c>
      <c r="B11" s="187">
        <f t="shared" si="0"/>
        <v>6550</v>
      </c>
      <c r="C11" s="60"/>
      <c r="E11" s="18" t="str">
        <f t="shared" si="1"/>
        <v>502</v>
      </c>
      <c r="F11" s="18">
        <f t="shared" si="2"/>
        <v>3</v>
      </c>
      <c r="G11" s="174" t="str">
        <f t="shared" si="3"/>
        <v>'502</v>
      </c>
      <c r="H11" s="175">
        <f>6598+2-50</f>
        <v>6550</v>
      </c>
    </row>
    <row r="12" spans="1:8" ht="20.100000000000001" customHeight="1">
      <c r="A12" s="103" t="s">
        <v>516</v>
      </c>
      <c r="B12" s="191">
        <f t="shared" si="0"/>
        <v>2844</v>
      </c>
      <c r="C12" s="60"/>
      <c r="E12" s="18" t="str">
        <f t="shared" si="1"/>
        <v>50201</v>
      </c>
      <c r="F12" s="18">
        <f t="shared" si="2"/>
        <v>5</v>
      </c>
      <c r="G12" s="174" t="str">
        <f t="shared" si="3"/>
        <v>'50201</v>
      </c>
      <c r="H12" s="188">
        <f>2894-50</f>
        <v>2844</v>
      </c>
    </row>
    <row r="13" spans="1:8" ht="20.100000000000001" customHeight="1">
      <c r="A13" s="103" t="s">
        <v>517</v>
      </c>
      <c r="B13" s="191">
        <f t="shared" si="0"/>
        <v>66</v>
      </c>
      <c r="C13" s="60"/>
      <c r="E13" s="18" t="str">
        <f t="shared" si="1"/>
        <v>50202</v>
      </c>
      <c r="F13" s="18">
        <f t="shared" si="2"/>
        <v>5</v>
      </c>
      <c r="G13" s="174" t="str">
        <f t="shared" si="3"/>
        <v>'50202</v>
      </c>
      <c r="H13">
        <v>66</v>
      </c>
    </row>
    <row r="14" spans="1:8" ht="20.100000000000001" customHeight="1">
      <c r="A14" s="103" t="s">
        <v>518</v>
      </c>
      <c r="B14" s="191">
        <f t="shared" si="0"/>
        <v>61</v>
      </c>
      <c r="C14" s="60"/>
      <c r="E14" s="18" t="str">
        <f t="shared" si="1"/>
        <v>50203</v>
      </c>
      <c r="F14" s="18">
        <f t="shared" si="2"/>
        <v>5</v>
      </c>
      <c r="G14" s="174" t="str">
        <f t="shared" si="3"/>
        <v>'50203</v>
      </c>
      <c r="H14">
        <v>61</v>
      </c>
    </row>
    <row r="15" spans="1:8" ht="20.100000000000001" customHeight="1">
      <c r="A15" s="103" t="s">
        <v>519</v>
      </c>
      <c r="B15" s="191">
        <f t="shared" si="0"/>
        <v>36</v>
      </c>
      <c r="C15" s="60"/>
      <c r="E15" s="18" t="str">
        <f t="shared" si="1"/>
        <v>50204</v>
      </c>
      <c r="F15" s="18">
        <f t="shared" si="2"/>
        <v>5</v>
      </c>
      <c r="G15" s="174" t="str">
        <f t="shared" si="3"/>
        <v>'50204</v>
      </c>
      <c r="H15">
        <v>36</v>
      </c>
    </row>
    <row r="16" spans="1:8" ht="20.100000000000001" customHeight="1">
      <c r="A16" s="103" t="s">
        <v>520</v>
      </c>
      <c r="B16" s="191">
        <f t="shared" si="0"/>
        <v>2989</v>
      </c>
      <c r="C16" s="60"/>
      <c r="E16" s="18" t="str">
        <f t="shared" si="1"/>
        <v>50205</v>
      </c>
      <c r="F16" s="18">
        <f t="shared" si="2"/>
        <v>5</v>
      </c>
      <c r="G16" s="174" t="str">
        <f t="shared" si="3"/>
        <v>'50205</v>
      </c>
      <c r="H16">
        <v>2989</v>
      </c>
    </row>
    <row r="17" spans="1:8" ht="20.100000000000001" customHeight="1">
      <c r="A17" s="103" t="s">
        <v>521</v>
      </c>
      <c r="B17" s="191">
        <f t="shared" si="0"/>
        <v>34</v>
      </c>
      <c r="C17" s="60"/>
      <c r="E17" s="18" t="str">
        <f t="shared" si="1"/>
        <v>50206</v>
      </c>
      <c r="F17" s="18">
        <f t="shared" si="2"/>
        <v>5</v>
      </c>
      <c r="G17" s="174" t="str">
        <f t="shared" si="3"/>
        <v>'50206</v>
      </c>
      <c r="H17">
        <v>34</v>
      </c>
    </row>
    <row r="18" spans="1:8" ht="20.100000000000001" customHeight="1">
      <c r="A18" s="173" t="s">
        <v>1596</v>
      </c>
      <c r="B18" s="191">
        <f t="shared" si="0"/>
        <v>6</v>
      </c>
      <c r="C18" s="60"/>
      <c r="E18" s="18" t="str">
        <f t="shared" si="1"/>
        <v>50207</v>
      </c>
      <c r="F18" s="18">
        <f t="shared" si="2"/>
        <v>5</v>
      </c>
      <c r="G18" s="174" t="str">
        <f t="shared" si="3"/>
        <v>'50207</v>
      </c>
      <c r="H18">
        <v>6</v>
      </c>
    </row>
    <row r="19" spans="1:8" ht="20.100000000000001" customHeight="1">
      <c r="A19" s="103" t="s">
        <v>522</v>
      </c>
      <c r="B19" s="191">
        <f t="shared" si="0"/>
        <v>149</v>
      </c>
      <c r="C19" s="60"/>
      <c r="E19" s="18" t="str">
        <f t="shared" si="1"/>
        <v>50208</v>
      </c>
      <c r="F19" s="18">
        <f t="shared" si="2"/>
        <v>5</v>
      </c>
      <c r="G19" s="174" t="str">
        <f t="shared" si="3"/>
        <v>'50208</v>
      </c>
      <c r="H19">
        <v>149</v>
      </c>
    </row>
    <row r="20" spans="1:8" ht="20.100000000000001" customHeight="1">
      <c r="A20" s="173" t="s">
        <v>1597</v>
      </c>
      <c r="B20" s="192">
        <f t="shared" si="0"/>
        <v>80</v>
      </c>
      <c r="C20" s="60"/>
      <c r="E20" s="18" t="str">
        <f t="shared" si="1"/>
        <v>50209</v>
      </c>
      <c r="F20" s="18">
        <f t="shared" si="2"/>
        <v>5</v>
      </c>
      <c r="G20" s="174" t="str">
        <f t="shared" si="3"/>
        <v>'50209</v>
      </c>
      <c r="H20" s="186">
        <f>78+2</f>
        <v>80</v>
      </c>
    </row>
    <row r="21" spans="1:8" ht="20.100000000000001" customHeight="1">
      <c r="A21" s="103" t="s">
        <v>523</v>
      </c>
      <c r="B21" s="191">
        <f t="shared" si="0"/>
        <v>285</v>
      </c>
      <c r="C21" s="60"/>
      <c r="E21" s="18" t="str">
        <f t="shared" si="1"/>
        <v>50299</v>
      </c>
      <c r="F21" s="18">
        <f t="shared" si="2"/>
        <v>5</v>
      </c>
      <c r="G21" s="174" t="str">
        <f t="shared" si="3"/>
        <v>'50299</v>
      </c>
      <c r="H21">
        <v>285</v>
      </c>
    </row>
    <row r="22" spans="1:8" ht="20.100000000000001" customHeight="1">
      <c r="A22" s="102" t="s">
        <v>1598</v>
      </c>
      <c r="B22" s="105">
        <f t="shared" si="0"/>
        <v>3265</v>
      </c>
      <c r="C22" s="60"/>
      <c r="E22" s="18" t="str">
        <f t="shared" si="1"/>
        <v>503</v>
      </c>
      <c r="F22" s="18">
        <f t="shared" si="2"/>
        <v>3</v>
      </c>
      <c r="G22" s="174" t="str">
        <f t="shared" si="3"/>
        <v>'503</v>
      </c>
      <c r="H22" s="175">
        <f>3315-50</f>
        <v>3265</v>
      </c>
    </row>
    <row r="23" spans="1:8" ht="20.100000000000001" customHeight="1">
      <c r="A23" s="103" t="s">
        <v>524</v>
      </c>
      <c r="B23" s="191">
        <f t="shared" si="0"/>
        <v>200</v>
      </c>
      <c r="C23" s="60"/>
      <c r="E23" s="18" t="str">
        <f t="shared" si="1"/>
        <v>50301</v>
      </c>
      <c r="F23" s="18">
        <f t="shared" si="2"/>
        <v>5</v>
      </c>
      <c r="G23" s="174" t="str">
        <f t="shared" si="3"/>
        <v>'50301</v>
      </c>
      <c r="H23">
        <v>200</v>
      </c>
    </row>
    <row r="24" spans="1:8" ht="20.100000000000001" customHeight="1">
      <c r="A24" s="103" t="s">
        <v>525</v>
      </c>
      <c r="B24" s="191">
        <f t="shared" si="0"/>
        <v>902</v>
      </c>
      <c r="C24" s="60"/>
      <c r="E24" s="18" t="str">
        <f t="shared" si="1"/>
        <v>50302</v>
      </c>
      <c r="F24" s="18">
        <f t="shared" si="2"/>
        <v>5</v>
      </c>
      <c r="G24" s="174" t="str">
        <f t="shared" si="3"/>
        <v>'50302</v>
      </c>
      <c r="H24" s="188">
        <f>952-50</f>
        <v>902</v>
      </c>
    </row>
    <row r="25" spans="1:8" ht="17.100000000000001" hidden="1" customHeight="1">
      <c r="A25" s="103" t="s">
        <v>526</v>
      </c>
      <c r="B25" s="191">
        <f t="shared" si="0"/>
        <v>0</v>
      </c>
      <c r="C25" s="60"/>
      <c r="E25" s="18" t="str">
        <f t="shared" si="1"/>
        <v>50303</v>
      </c>
      <c r="F25" s="18">
        <f t="shared" si="2"/>
        <v>5</v>
      </c>
      <c r="G25" s="174" t="str">
        <f t="shared" si="3"/>
        <v>'50303</v>
      </c>
      <c r="H25">
        <v>0</v>
      </c>
    </row>
    <row r="26" spans="1:8" ht="17.100000000000001" hidden="1" customHeight="1">
      <c r="A26" s="103" t="s">
        <v>527</v>
      </c>
      <c r="B26" s="191">
        <f t="shared" si="0"/>
        <v>0</v>
      </c>
      <c r="C26" s="60"/>
      <c r="E26" s="18" t="str">
        <f t="shared" si="1"/>
        <v>50305</v>
      </c>
      <c r="F26" s="18">
        <f t="shared" si="2"/>
        <v>5</v>
      </c>
      <c r="G26" s="174" t="str">
        <f t="shared" si="3"/>
        <v>'50305</v>
      </c>
      <c r="H26">
        <v>0</v>
      </c>
    </row>
    <row r="27" spans="1:8" ht="20.100000000000001" customHeight="1">
      <c r="A27" s="103" t="s">
        <v>528</v>
      </c>
      <c r="B27" s="191">
        <f t="shared" si="0"/>
        <v>615</v>
      </c>
      <c r="C27" s="60"/>
      <c r="E27" s="18" t="str">
        <f t="shared" si="1"/>
        <v>50306</v>
      </c>
      <c r="F27" s="18">
        <f t="shared" si="2"/>
        <v>5</v>
      </c>
      <c r="G27" s="174" t="str">
        <f t="shared" si="3"/>
        <v>'50306</v>
      </c>
      <c r="H27">
        <v>615</v>
      </c>
    </row>
    <row r="28" spans="1:8" ht="20.100000000000001" customHeight="1">
      <c r="A28" s="103" t="s">
        <v>529</v>
      </c>
      <c r="B28" s="191">
        <f t="shared" si="0"/>
        <v>639</v>
      </c>
      <c r="C28" s="60"/>
      <c r="E28" s="18" t="str">
        <f t="shared" si="1"/>
        <v>50307</v>
      </c>
      <c r="F28" s="18">
        <f t="shared" si="2"/>
        <v>5</v>
      </c>
      <c r="G28" s="174" t="str">
        <f t="shared" si="3"/>
        <v>'50307</v>
      </c>
      <c r="H28">
        <v>639</v>
      </c>
    </row>
    <row r="29" spans="1:8" ht="20.100000000000001" customHeight="1">
      <c r="A29" s="103" t="s">
        <v>530</v>
      </c>
      <c r="B29" s="191">
        <f t="shared" si="0"/>
        <v>909</v>
      </c>
      <c r="C29" s="60"/>
      <c r="E29" s="18" t="str">
        <f t="shared" si="1"/>
        <v>50399</v>
      </c>
      <c r="F29" s="18">
        <f t="shared" si="2"/>
        <v>5</v>
      </c>
      <c r="G29" s="174" t="str">
        <f t="shared" si="3"/>
        <v>'50399</v>
      </c>
      <c r="H29">
        <v>909</v>
      </c>
    </row>
    <row r="30" spans="1:8" ht="20.100000000000001" customHeight="1">
      <c r="A30" s="102" t="s">
        <v>531</v>
      </c>
      <c r="B30" s="105">
        <f t="shared" si="0"/>
        <v>1156</v>
      </c>
      <c r="C30" s="60"/>
      <c r="E30" s="18" t="str">
        <f t="shared" si="1"/>
        <v>505</v>
      </c>
      <c r="F30" s="18">
        <f t="shared" si="2"/>
        <v>3</v>
      </c>
      <c r="G30" s="174" t="str">
        <f t="shared" si="3"/>
        <v>'505</v>
      </c>
      <c r="H30" s="175">
        <v>1156</v>
      </c>
    </row>
    <row r="31" spans="1:8" ht="20.100000000000001" customHeight="1">
      <c r="A31" s="173" t="s">
        <v>532</v>
      </c>
      <c r="B31" s="191">
        <f t="shared" si="0"/>
        <v>889</v>
      </c>
      <c r="C31" s="60"/>
      <c r="E31" s="18" t="str">
        <f t="shared" si="1"/>
        <v>50501</v>
      </c>
      <c r="F31" s="18">
        <f t="shared" si="2"/>
        <v>5</v>
      </c>
      <c r="G31" s="174" t="str">
        <f t="shared" si="3"/>
        <v>'50501</v>
      </c>
      <c r="H31">
        <v>889</v>
      </c>
    </row>
    <row r="32" spans="1:8" ht="20.100000000000001" customHeight="1">
      <c r="A32" s="173" t="s">
        <v>533</v>
      </c>
      <c r="B32" s="191">
        <f t="shared" si="0"/>
        <v>267</v>
      </c>
      <c r="C32" s="60"/>
      <c r="E32" s="18" t="str">
        <f t="shared" si="1"/>
        <v>50502</v>
      </c>
      <c r="F32" s="18">
        <f t="shared" si="2"/>
        <v>5</v>
      </c>
      <c r="G32" s="174" t="str">
        <f t="shared" si="3"/>
        <v>'50502</v>
      </c>
      <c r="H32">
        <v>267</v>
      </c>
    </row>
    <row r="33" spans="1:8" ht="17.100000000000001" hidden="1" customHeight="1">
      <c r="A33" s="173" t="s">
        <v>534</v>
      </c>
      <c r="B33" s="191">
        <f t="shared" si="0"/>
        <v>0</v>
      </c>
      <c r="C33" s="60"/>
      <c r="E33" s="18" t="str">
        <f t="shared" si="1"/>
        <v>50599</v>
      </c>
      <c r="F33" s="18">
        <f t="shared" si="2"/>
        <v>5</v>
      </c>
      <c r="G33" s="174" t="str">
        <f t="shared" si="3"/>
        <v>'50599</v>
      </c>
      <c r="H33">
        <v>0</v>
      </c>
    </row>
    <row r="34" spans="1:8" ht="18.95" hidden="1" customHeight="1">
      <c r="A34" s="102" t="s">
        <v>535</v>
      </c>
      <c r="B34" s="105">
        <f t="shared" si="0"/>
        <v>0</v>
      </c>
      <c r="C34" s="60"/>
      <c r="E34" s="18" t="str">
        <f t="shared" si="1"/>
        <v>506</v>
      </c>
      <c r="F34" s="18">
        <f t="shared" si="2"/>
        <v>3</v>
      </c>
      <c r="G34" s="174" t="str">
        <f t="shared" si="3"/>
        <v>'506</v>
      </c>
      <c r="H34" s="175">
        <v>0</v>
      </c>
    </row>
    <row r="35" spans="1:8" ht="17.100000000000001" hidden="1" customHeight="1">
      <c r="A35" s="173" t="s">
        <v>1599</v>
      </c>
      <c r="B35" s="105">
        <f t="shared" si="0"/>
        <v>0</v>
      </c>
      <c r="C35" s="60"/>
      <c r="E35" s="18" t="str">
        <f t="shared" si="1"/>
        <v>50601</v>
      </c>
      <c r="F35" s="18">
        <f t="shared" si="2"/>
        <v>5</v>
      </c>
      <c r="G35" s="174" t="str">
        <f t="shared" si="3"/>
        <v>'50601</v>
      </c>
      <c r="H35">
        <v>0</v>
      </c>
    </row>
    <row r="36" spans="1:8" ht="17.100000000000001" hidden="1" customHeight="1">
      <c r="A36" s="173" t="s">
        <v>1600</v>
      </c>
      <c r="B36" s="105">
        <f t="shared" si="0"/>
        <v>0</v>
      </c>
      <c r="C36" s="60"/>
      <c r="E36" s="18" t="str">
        <f t="shared" si="1"/>
        <v>50602</v>
      </c>
      <c r="F36" s="18">
        <f t="shared" si="2"/>
        <v>5</v>
      </c>
      <c r="G36" s="174" t="str">
        <f t="shared" si="3"/>
        <v>'50602</v>
      </c>
      <c r="H36">
        <v>0</v>
      </c>
    </row>
    <row r="37" spans="1:8" ht="20.100000000000001" customHeight="1">
      <c r="A37" s="102" t="s">
        <v>536</v>
      </c>
      <c r="B37" s="105">
        <f t="shared" si="0"/>
        <v>305</v>
      </c>
      <c r="C37" s="60"/>
      <c r="E37" s="18" t="str">
        <f t="shared" si="1"/>
        <v>507</v>
      </c>
      <c r="F37" s="18">
        <f t="shared" si="2"/>
        <v>3</v>
      </c>
      <c r="G37" s="174" t="str">
        <f t="shared" si="3"/>
        <v>'507</v>
      </c>
      <c r="H37" s="175">
        <v>305</v>
      </c>
    </row>
    <row r="38" spans="1:8" ht="17.100000000000001" hidden="1" customHeight="1">
      <c r="A38" s="103" t="s">
        <v>537</v>
      </c>
      <c r="B38" s="105">
        <f t="shared" ref="B38:B63" si="4">IF(COUNTIF($G:$G,$G38&amp;"*")=1,H38,IF($F38=3,SUMIFS(H:H,$G:$G,$G38&amp;"*",$F:$F,5),H38))</f>
        <v>0</v>
      </c>
      <c r="C38" s="60"/>
      <c r="E38" s="18" t="str">
        <f t="shared" si="1"/>
        <v>50701</v>
      </c>
      <c r="F38" s="18">
        <f t="shared" si="2"/>
        <v>5</v>
      </c>
      <c r="G38" s="174" t="str">
        <f t="shared" si="3"/>
        <v>'50701</v>
      </c>
      <c r="H38">
        <v>0</v>
      </c>
    </row>
    <row r="39" spans="1:8" ht="17.100000000000001" hidden="1" customHeight="1">
      <c r="A39" s="103" t="s">
        <v>538</v>
      </c>
      <c r="B39" s="105">
        <f t="shared" si="4"/>
        <v>0</v>
      </c>
      <c r="C39" s="60"/>
      <c r="E39" s="18" t="str">
        <f t="shared" si="1"/>
        <v>50702</v>
      </c>
      <c r="F39" s="18">
        <f t="shared" si="2"/>
        <v>5</v>
      </c>
      <c r="G39" s="174" t="str">
        <f t="shared" si="3"/>
        <v>'50702</v>
      </c>
      <c r="H39">
        <v>0</v>
      </c>
    </row>
    <row r="40" spans="1:8" ht="20.100000000000001" customHeight="1">
      <c r="A40" s="103" t="s">
        <v>539</v>
      </c>
      <c r="B40" s="191">
        <f t="shared" si="4"/>
        <v>305</v>
      </c>
      <c r="C40" s="60"/>
      <c r="E40" s="18" t="str">
        <f t="shared" si="1"/>
        <v>50799</v>
      </c>
      <c r="F40" s="18">
        <f t="shared" si="2"/>
        <v>5</v>
      </c>
      <c r="G40" s="174" t="str">
        <f t="shared" si="3"/>
        <v>'50799</v>
      </c>
      <c r="H40">
        <v>305</v>
      </c>
    </row>
    <row r="41" spans="1:8" ht="18.95" hidden="1" customHeight="1">
      <c r="A41" s="102" t="s">
        <v>551</v>
      </c>
      <c r="B41" s="105">
        <f t="shared" si="4"/>
        <v>0</v>
      </c>
      <c r="C41" s="60"/>
      <c r="E41" s="18" t="str">
        <f t="shared" si="1"/>
        <v>508</v>
      </c>
      <c r="F41" s="18">
        <f t="shared" si="2"/>
        <v>3</v>
      </c>
      <c r="G41" s="174" t="str">
        <f t="shared" si="3"/>
        <v>'508</v>
      </c>
      <c r="H41" s="175">
        <v>0</v>
      </c>
    </row>
    <row r="42" spans="1:8" ht="17.100000000000001" hidden="1" customHeight="1">
      <c r="A42" s="173" t="s">
        <v>1601</v>
      </c>
      <c r="B42" s="105">
        <f t="shared" si="4"/>
        <v>0</v>
      </c>
      <c r="C42" s="60"/>
      <c r="E42" s="18" t="str">
        <f t="shared" si="1"/>
        <v>50801</v>
      </c>
      <c r="F42" s="18">
        <f t="shared" si="2"/>
        <v>5</v>
      </c>
      <c r="G42" s="174" t="str">
        <f t="shared" si="3"/>
        <v>'50801</v>
      </c>
      <c r="H42">
        <v>0</v>
      </c>
    </row>
    <row r="43" spans="1:8" ht="17.100000000000001" hidden="1" customHeight="1">
      <c r="A43" s="173" t="s">
        <v>1602</v>
      </c>
      <c r="B43" s="105">
        <f t="shared" si="4"/>
        <v>0</v>
      </c>
      <c r="C43" s="60"/>
      <c r="E43" s="18" t="str">
        <f t="shared" si="1"/>
        <v>50802</v>
      </c>
      <c r="F43" s="18">
        <f t="shared" si="2"/>
        <v>5</v>
      </c>
      <c r="G43" s="174" t="str">
        <f t="shared" si="3"/>
        <v>'50802</v>
      </c>
      <c r="H43">
        <v>0</v>
      </c>
    </row>
    <row r="44" spans="1:8" ht="20.100000000000001" customHeight="1">
      <c r="A44" s="102" t="s">
        <v>552</v>
      </c>
      <c r="B44" s="105">
        <f t="shared" si="4"/>
        <v>955</v>
      </c>
      <c r="C44" s="60"/>
      <c r="E44" s="18" t="str">
        <f t="shared" si="1"/>
        <v>509</v>
      </c>
      <c r="F44" s="18">
        <f t="shared" si="2"/>
        <v>3</v>
      </c>
      <c r="G44" s="174" t="str">
        <f t="shared" si="3"/>
        <v>'509</v>
      </c>
      <c r="H44" s="175">
        <v>954</v>
      </c>
    </row>
    <row r="45" spans="1:8" ht="20.100000000000001" customHeight="1">
      <c r="A45" s="103" t="s">
        <v>540</v>
      </c>
      <c r="B45" s="191">
        <f t="shared" si="4"/>
        <v>19</v>
      </c>
      <c r="C45" s="60"/>
      <c r="E45" s="18" t="str">
        <f t="shared" si="1"/>
        <v>50901</v>
      </c>
      <c r="F45" s="18">
        <f t="shared" si="2"/>
        <v>5</v>
      </c>
      <c r="G45" s="174" t="str">
        <f t="shared" si="3"/>
        <v>'50901</v>
      </c>
      <c r="H45">
        <v>19</v>
      </c>
    </row>
    <row r="46" spans="1:8" ht="17.100000000000001" hidden="1" customHeight="1">
      <c r="A46" s="103" t="s">
        <v>541</v>
      </c>
      <c r="B46" s="105">
        <f t="shared" si="4"/>
        <v>0</v>
      </c>
      <c r="C46" s="60"/>
      <c r="E46" s="18" t="str">
        <f t="shared" si="1"/>
        <v>50902</v>
      </c>
      <c r="F46" s="18">
        <f t="shared" si="2"/>
        <v>5</v>
      </c>
      <c r="G46" s="174" t="str">
        <f t="shared" si="3"/>
        <v>'50902</v>
      </c>
      <c r="H46">
        <v>0</v>
      </c>
    </row>
    <row r="47" spans="1:8" ht="17.100000000000001" hidden="1" customHeight="1">
      <c r="A47" s="103" t="s">
        <v>542</v>
      </c>
      <c r="B47" s="105">
        <f t="shared" si="4"/>
        <v>0</v>
      </c>
      <c r="C47" s="60"/>
      <c r="E47" s="18" t="str">
        <f t="shared" si="1"/>
        <v>50903</v>
      </c>
      <c r="F47" s="18">
        <f t="shared" si="2"/>
        <v>5</v>
      </c>
      <c r="G47" s="174" t="str">
        <f t="shared" si="3"/>
        <v>'50903</v>
      </c>
      <c r="H47">
        <v>0</v>
      </c>
    </row>
    <row r="48" spans="1:8" ht="20.100000000000001" customHeight="1">
      <c r="A48" s="103" t="s">
        <v>543</v>
      </c>
      <c r="B48" s="105">
        <f t="shared" si="4"/>
        <v>917</v>
      </c>
      <c r="C48" s="60"/>
      <c r="E48" s="18" t="str">
        <f t="shared" si="1"/>
        <v>50905</v>
      </c>
      <c r="F48" s="18">
        <f t="shared" si="2"/>
        <v>5</v>
      </c>
      <c r="G48" s="174" t="str">
        <f t="shared" si="3"/>
        <v>'50905</v>
      </c>
      <c r="H48">
        <v>917</v>
      </c>
    </row>
    <row r="49" spans="1:8" ht="20.100000000000001" customHeight="1">
      <c r="A49" s="103" t="s">
        <v>544</v>
      </c>
      <c r="B49" s="191">
        <f t="shared" si="4"/>
        <v>19</v>
      </c>
      <c r="C49" s="60"/>
      <c r="E49" s="18" t="str">
        <f t="shared" si="1"/>
        <v>50999</v>
      </c>
      <c r="F49" s="18">
        <f t="shared" si="2"/>
        <v>5</v>
      </c>
      <c r="G49" s="174" t="str">
        <f t="shared" si="3"/>
        <v>'50999</v>
      </c>
      <c r="H49">
        <v>19</v>
      </c>
    </row>
    <row r="50" spans="1:8" ht="18.95" hidden="1" customHeight="1">
      <c r="A50" s="102" t="s">
        <v>553</v>
      </c>
      <c r="B50" s="105">
        <f t="shared" si="4"/>
        <v>0</v>
      </c>
      <c r="C50" s="60"/>
      <c r="E50" s="18" t="str">
        <f t="shared" ref="E50:E52" si="5">LEFT(A50,(2*LEN(A50)-LENB(A50)))</f>
        <v>510</v>
      </c>
      <c r="F50" s="18">
        <f t="shared" si="2"/>
        <v>3</v>
      </c>
      <c r="G50" s="174" t="str">
        <f t="shared" ref="G50:G52" si="6">"'"&amp;E50</f>
        <v>'510</v>
      </c>
      <c r="H50" s="175">
        <v>0</v>
      </c>
    </row>
    <row r="51" spans="1:8" ht="17.100000000000001" hidden="1" customHeight="1">
      <c r="A51" s="103" t="s">
        <v>545</v>
      </c>
      <c r="B51" s="105">
        <f t="shared" si="4"/>
        <v>0</v>
      </c>
      <c r="C51" s="60"/>
      <c r="E51" s="18" t="str">
        <f t="shared" si="5"/>
        <v>51002</v>
      </c>
      <c r="F51" s="18">
        <f t="shared" si="2"/>
        <v>5</v>
      </c>
      <c r="G51" s="174" t="str">
        <f t="shared" si="6"/>
        <v>'51002</v>
      </c>
      <c r="H51">
        <v>0</v>
      </c>
    </row>
    <row r="52" spans="1:8" ht="17.100000000000001" hidden="1" customHeight="1">
      <c r="A52" s="103" t="s">
        <v>546</v>
      </c>
      <c r="B52" s="105">
        <f t="shared" si="4"/>
        <v>0</v>
      </c>
      <c r="C52" s="60"/>
      <c r="E52" s="18" t="str">
        <f t="shared" si="5"/>
        <v>51003</v>
      </c>
      <c r="F52" s="18">
        <f t="shared" si="2"/>
        <v>5</v>
      </c>
      <c r="G52" s="174" t="str">
        <f t="shared" si="6"/>
        <v>'51003</v>
      </c>
      <c r="H52">
        <v>0</v>
      </c>
    </row>
    <row r="53" spans="1:8" ht="20.100000000000001" customHeight="1">
      <c r="A53" s="102" t="s">
        <v>1605</v>
      </c>
      <c r="B53" s="105">
        <f t="shared" si="4"/>
        <v>1346</v>
      </c>
      <c r="C53" s="60"/>
      <c r="E53" s="18" t="str">
        <f t="shared" si="1"/>
        <v>511</v>
      </c>
      <c r="F53" s="18">
        <f t="shared" si="2"/>
        <v>3</v>
      </c>
      <c r="G53" s="174" t="str">
        <f t="shared" si="3"/>
        <v>'511</v>
      </c>
      <c r="H53" s="175">
        <f>1200+146</f>
        <v>1346</v>
      </c>
    </row>
    <row r="54" spans="1:8" ht="20.100000000000001" customHeight="1">
      <c r="A54" s="173" t="s">
        <v>1606</v>
      </c>
      <c r="B54" s="191">
        <f t="shared" si="4"/>
        <v>1346</v>
      </c>
      <c r="C54" s="60"/>
      <c r="E54" s="18" t="str">
        <f t="shared" si="1"/>
        <v>51101</v>
      </c>
      <c r="F54" s="18">
        <f t="shared" si="2"/>
        <v>5</v>
      </c>
      <c r="G54" s="174" t="str">
        <f t="shared" si="3"/>
        <v>'51101</v>
      </c>
      <c r="H54" s="188">
        <f>1200+146</f>
        <v>1346</v>
      </c>
    </row>
    <row r="55" spans="1:8" ht="17.100000000000001" hidden="1" customHeight="1">
      <c r="A55" s="173" t="s">
        <v>1607</v>
      </c>
      <c r="B55" s="105">
        <f t="shared" si="4"/>
        <v>0</v>
      </c>
      <c r="C55" s="60"/>
      <c r="E55" s="18" t="str">
        <f t="shared" si="1"/>
        <v>51103</v>
      </c>
      <c r="F55" s="18">
        <f t="shared" si="2"/>
        <v>5</v>
      </c>
      <c r="G55" s="174" t="str">
        <f t="shared" si="3"/>
        <v>'51103</v>
      </c>
      <c r="H55">
        <v>0</v>
      </c>
    </row>
    <row r="56" spans="1:8" ht="18.95" hidden="1" customHeight="1">
      <c r="A56" s="102" t="s">
        <v>554</v>
      </c>
      <c r="B56" s="105">
        <f t="shared" si="4"/>
        <v>0</v>
      </c>
      <c r="C56" s="60"/>
      <c r="E56" s="18" t="str">
        <f t="shared" si="1"/>
        <v>599</v>
      </c>
      <c r="F56" s="18">
        <f t="shared" si="2"/>
        <v>3</v>
      </c>
      <c r="G56" s="174" t="str">
        <f t="shared" si="3"/>
        <v>'599</v>
      </c>
      <c r="H56" s="175">
        <v>0</v>
      </c>
    </row>
    <row r="57" spans="1:8" ht="17.100000000000001" hidden="1" customHeight="1">
      <c r="A57" s="103" t="s">
        <v>547</v>
      </c>
      <c r="B57" s="105">
        <f t="shared" si="4"/>
        <v>0</v>
      </c>
      <c r="C57" s="60"/>
      <c r="E57" s="18" t="str">
        <f t="shared" si="1"/>
        <v>59906</v>
      </c>
      <c r="F57" s="18">
        <f t="shared" si="2"/>
        <v>5</v>
      </c>
      <c r="G57" s="174" t="str">
        <f t="shared" si="3"/>
        <v>'59906</v>
      </c>
      <c r="H57">
        <v>0</v>
      </c>
    </row>
    <row r="58" spans="1:8" ht="17.100000000000001" hidden="1" customHeight="1">
      <c r="A58" s="103" t="s">
        <v>548</v>
      </c>
      <c r="B58" s="105">
        <f t="shared" si="4"/>
        <v>0</v>
      </c>
      <c r="C58" s="60"/>
      <c r="E58" s="18" t="str">
        <f t="shared" si="1"/>
        <v>59907</v>
      </c>
      <c r="F58" s="18">
        <f t="shared" si="2"/>
        <v>5</v>
      </c>
      <c r="G58" s="174" t="str">
        <f t="shared" si="3"/>
        <v>'59907</v>
      </c>
      <c r="H58">
        <v>0</v>
      </c>
    </row>
    <row r="59" spans="1:8" ht="17.100000000000001" hidden="1" customHeight="1">
      <c r="A59" s="103" t="s">
        <v>549</v>
      </c>
      <c r="B59" s="105">
        <f t="shared" si="4"/>
        <v>0</v>
      </c>
      <c r="C59" s="60"/>
      <c r="E59" s="18" t="str">
        <f t="shared" si="1"/>
        <v>59908</v>
      </c>
      <c r="F59" s="18">
        <f t="shared" si="2"/>
        <v>5</v>
      </c>
      <c r="G59" s="174" t="str">
        <f t="shared" si="3"/>
        <v>'59908</v>
      </c>
      <c r="H59">
        <v>0</v>
      </c>
    </row>
    <row r="60" spans="1:8" ht="17.100000000000001" hidden="1" customHeight="1">
      <c r="A60" s="103" t="s">
        <v>550</v>
      </c>
      <c r="B60" s="105">
        <f t="shared" si="4"/>
        <v>0</v>
      </c>
      <c r="C60" s="60"/>
      <c r="E60" s="18" t="str">
        <f t="shared" si="1"/>
        <v>59999</v>
      </c>
      <c r="F60" s="18">
        <f t="shared" si="2"/>
        <v>5</v>
      </c>
      <c r="G60" s="174" t="str">
        <f t="shared" si="3"/>
        <v>'59999</v>
      </c>
      <c r="H60">
        <v>0</v>
      </c>
    </row>
    <row r="61" spans="1:8" ht="20.100000000000001" customHeight="1">
      <c r="A61" s="102" t="s">
        <v>555</v>
      </c>
      <c r="B61" s="105">
        <f t="shared" si="4"/>
        <v>732</v>
      </c>
      <c r="C61" s="60"/>
      <c r="E61" s="18" t="str">
        <f t="shared" si="1"/>
        <v>514</v>
      </c>
      <c r="F61" s="18">
        <f t="shared" si="2"/>
        <v>3</v>
      </c>
      <c r="G61" s="174" t="str">
        <f t="shared" si="3"/>
        <v>'514</v>
      </c>
      <c r="H61" s="175">
        <f>780-48</f>
        <v>732</v>
      </c>
    </row>
    <row r="62" spans="1:8" ht="20.100000000000001" customHeight="1">
      <c r="A62" s="173" t="s">
        <v>1604</v>
      </c>
      <c r="B62" s="191">
        <f t="shared" si="4"/>
        <v>180</v>
      </c>
      <c r="C62" s="60"/>
      <c r="E62" s="18" t="str">
        <f>LEFT(A62,(2*LEN(A62)-LENB(A62)))</f>
        <v>51401</v>
      </c>
      <c r="F62" s="18">
        <f t="shared" si="2"/>
        <v>5</v>
      </c>
      <c r="G62" s="174" t="str">
        <f t="shared" si="3"/>
        <v>'51401</v>
      </c>
      <c r="H62">
        <v>180</v>
      </c>
    </row>
    <row r="63" spans="1:8" ht="20.100000000000001" customHeight="1">
      <c r="A63" s="173" t="s">
        <v>1603</v>
      </c>
      <c r="B63" s="191">
        <f t="shared" si="4"/>
        <v>552</v>
      </c>
      <c r="C63" s="60"/>
      <c r="E63" s="18" t="str">
        <f>LEFT(A63,(2*LEN(A63)-LENB(A63)))</f>
        <v>51402</v>
      </c>
      <c r="F63" s="18">
        <f t="shared" si="2"/>
        <v>5</v>
      </c>
      <c r="G63" s="174" t="str">
        <f t="shared" si="3"/>
        <v>'51402</v>
      </c>
      <c r="H63" s="188">
        <f>600-48</f>
        <v>552</v>
      </c>
    </row>
  </sheetData>
  <autoFilter ref="A4:H63" xr:uid="{00000000-0009-0000-0000-000007000000}">
    <filterColumn colId="1">
      <customFilters>
        <customFilter operator="notEqual" val=" "/>
      </customFilters>
    </filterColumn>
  </autoFilter>
  <mergeCells count="2">
    <mergeCell ref="A2:C2"/>
    <mergeCell ref="A3:B3"/>
  </mergeCells>
  <phoneticPr fontId="150" type="noConversion"/>
  <printOptions horizontalCentered="1"/>
  <pageMargins left="0.59055118110236227" right="0.39370078740157483" top="0.86614173228346458" bottom="0.78740157480314965" header="0.23622047244094491" footer="0.39370078740157483"/>
  <pageSetup paperSize="9" scale="90" firstPageNumber="12" orientation="landscape" blackAndWhite="1" useFirstPageNumber="1" r:id="rId1"/>
  <headerFooter alignWithMargins="0">
    <oddFooter>&amp;C&amp;10&amp;P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showZeros="0" view="pageBreakPreview" zoomScale="115" zoomScaleNormal="100" workbookViewId="0">
      <selection activeCell="B15" sqref="B15"/>
    </sheetView>
  </sheetViews>
  <sheetFormatPr defaultRowHeight="14.25"/>
  <cols>
    <col min="1" max="1" width="32.125" style="40" customWidth="1"/>
    <col min="2" max="2" width="13.625" style="41" customWidth="1"/>
    <col min="3" max="3" width="13.625" style="147" customWidth="1"/>
    <col min="4" max="4" width="13.625" style="41" customWidth="1"/>
    <col min="5" max="5" width="13.625" style="53" customWidth="1"/>
    <col min="6" max="6" width="43" style="39" customWidth="1"/>
    <col min="7" max="7" width="9" style="40"/>
    <col min="8" max="8" width="20.875" style="40" customWidth="1"/>
    <col min="9" max="16384" width="9" style="40"/>
  </cols>
  <sheetData>
    <row r="1" spans="1:6" ht="19.5" customHeight="1">
      <c r="A1" s="67" t="s">
        <v>1727</v>
      </c>
    </row>
    <row r="2" spans="1:6" ht="22.5">
      <c r="A2" s="240" t="s">
        <v>599</v>
      </c>
      <c r="B2" s="240"/>
      <c r="C2" s="240"/>
      <c r="D2" s="240"/>
      <c r="E2" s="240"/>
      <c r="F2" s="240"/>
    </row>
    <row r="3" spans="1:6" s="19" customFormat="1" ht="22.5" customHeight="1">
      <c r="A3" s="113" t="s">
        <v>576</v>
      </c>
      <c r="B3" s="43"/>
      <c r="C3" s="152"/>
      <c r="D3" s="43"/>
      <c r="E3" s="54"/>
      <c r="F3" s="45" t="s">
        <v>324</v>
      </c>
    </row>
    <row r="4" spans="1:6" s="38" customFormat="1" ht="20.100000000000001" customHeight="1">
      <c r="A4" s="251" t="s">
        <v>325</v>
      </c>
      <c r="B4" s="252" t="s">
        <v>590</v>
      </c>
      <c r="C4" s="250" t="s">
        <v>592</v>
      </c>
      <c r="D4" s="251"/>
      <c r="E4" s="251"/>
      <c r="F4" s="251" t="s">
        <v>326</v>
      </c>
    </row>
    <row r="5" spans="1:6" s="38" customFormat="1" ht="32.1" customHeight="1">
      <c r="A5" s="251"/>
      <c r="B5" s="253"/>
      <c r="C5" s="156" t="s">
        <v>589</v>
      </c>
      <c r="D5" s="73" t="s">
        <v>327</v>
      </c>
      <c r="E5" s="215" t="s">
        <v>1691</v>
      </c>
      <c r="F5" s="251"/>
    </row>
    <row r="6" spans="1:6" s="19" customFormat="1" ht="25.5" customHeight="1">
      <c r="A6" s="72" t="s">
        <v>378</v>
      </c>
      <c r="B6" s="55">
        <f>SUM(B7:B12)</f>
        <v>78070</v>
      </c>
      <c r="C6" s="176">
        <f>SUM(C7:C12)</f>
        <v>82947</v>
      </c>
      <c r="D6" s="178">
        <f>SUM(D7:D12)</f>
        <v>-4877</v>
      </c>
      <c r="E6" s="92">
        <f t="shared" ref="E6:E11" si="0">D6/C6*100</f>
        <v>-5.8796580949280859</v>
      </c>
      <c r="F6" s="56"/>
    </row>
    <row r="7" spans="1:6" s="39" customFormat="1" ht="21" customHeight="1">
      <c r="A7" s="49" t="s">
        <v>379</v>
      </c>
      <c r="B7" s="57">
        <v>12448</v>
      </c>
      <c r="C7" s="177">
        <v>815</v>
      </c>
      <c r="D7" s="179">
        <f t="shared" ref="D7:D12" si="1">B7-C7</f>
        <v>11633</v>
      </c>
      <c r="E7" s="180">
        <f t="shared" si="0"/>
        <v>1427.361963190184</v>
      </c>
      <c r="F7" s="89"/>
    </row>
    <row r="8" spans="1:6" s="39" customFormat="1" ht="21" customHeight="1">
      <c r="A8" s="49" t="s">
        <v>380</v>
      </c>
      <c r="B8" s="57">
        <v>3173</v>
      </c>
      <c r="C8" s="177">
        <v>87</v>
      </c>
      <c r="D8" s="179">
        <f t="shared" si="1"/>
        <v>3086</v>
      </c>
      <c r="E8" s="180">
        <f t="shared" si="0"/>
        <v>3547.1264367816088</v>
      </c>
      <c r="F8" s="52"/>
    </row>
    <row r="9" spans="1:6" s="39" customFormat="1" ht="21" customHeight="1">
      <c r="A9" s="49" t="s">
        <v>381</v>
      </c>
      <c r="B9" s="57">
        <v>60814</v>
      </c>
      <c r="C9" s="177">
        <v>79541</v>
      </c>
      <c r="D9" s="179">
        <f t="shared" si="1"/>
        <v>-18727</v>
      </c>
      <c r="E9" s="180">
        <f t="shared" si="0"/>
        <v>-23.543832740347746</v>
      </c>
      <c r="F9" s="52"/>
    </row>
    <row r="10" spans="1:6" s="39" customFormat="1" ht="21" customHeight="1">
      <c r="A10" s="49" t="s">
        <v>382</v>
      </c>
      <c r="B10" s="57">
        <v>1368</v>
      </c>
      <c r="C10" s="177">
        <v>2168</v>
      </c>
      <c r="D10" s="179">
        <f t="shared" si="1"/>
        <v>-800</v>
      </c>
      <c r="E10" s="180">
        <f t="shared" si="0"/>
        <v>-36.900369003690038</v>
      </c>
      <c r="F10" s="58"/>
    </row>
    <row r="11" spans="1:6" s="39" customFormat="1" ht="21" customHeight="1">
      <c r="A11" s="49" t="s">
        <v>411</v>
      </c>
      <c r="B11" s="57">
        <v>267</v>
      </c>
      <c r="C11" s="177">
        <v>336</v>
      </c>
      <c r="D11" s="179">
        <f t="shared" si="1"/>
        <v>-69</v>
      </c>
      <c r="E11" s="180">
        <f t="shared" si="0"/>
        <v>-20.535714285714285</v>
      </c>
      <c r="F11" s="58"/>
    </row>
    <row r="12" spans="1:6" s="39" customFormat="1" ht="21" customHeight="1">
      <c r="A12" s="49" t="s">
        <v>383</v>
      </c>
      <c r="B12" s="57"/>
      <c r="C12" s="177"/>
      <c r="D12" s="179">
        <f t="shared" si="1"/>
        <v>0</v>
      </c>
      <c r="E12" s="180"/>
      <c r="F12" s="58"/>
    </row>
  </sheetData>
  <mergeCells count="5">
    <mergeCell ref="A2:F2"/>
    <mergeCell ref="C4:E4"/>
    <mergeCell ref="A4:A5"/>
    <mergeCell ref="B4:B5"/>
    <mergeCell ref="F4:F5"/>
  </mergeCells>
  <phoneticPr fontId="1" type="noConversion"/>
  <printOptions horizontalCentered="1"/>
  <pageMargins left="0.78740157480314965" right="0.59055118110236227" top="0.78740157480314965" bottom="0.78740157480314965" header="0.59055118110236227" footer="0.39370078740157483"/>
  <pageSetup paperSize="9" scale="90" firstPageNumber="14" orientation="landscape" blackAndWhite="1" useFirstPageNumber="1" r:id="rId1"/>
  <headerFooter alignWithMargins="0">
    <oddFooter xml:space="preserve">&amp;C&amp;10&amp;P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12</vt:i4>
      </vt:variant>
    </vt:vector>
  </HeadingPairs>
  <TitlesOfParts>
    <vt:vector size="27" baseType="lpstr">
      <vt:lpstr>封面</vt:lpstr>
      <vt:lpstr>目录</vt:lpstr>
      <vt:lpstr>编制说明</vt:lpstr>
      <vt:lpstr>表1</vt:lpstr>
      <vt:lpstr>表2</vt:lpstr>
      <vt:lpstr>表3</vt:lpstr>
      <vt:lpstr>表4</vt:lpstr>
      <vt:lpstr>表5</vt:lpstr>
      <vt:lpstr>基金 表6</vt:lpstr>
      <vt:lpstr>基金 表7</vt:lpstr>
      <vt:lpstr>基金 表8</vt:lpstr>
      <vt:lpstr>基金 表9</vt:lpstr>
      <vt:lpstr>基金 表10</vt:lpstr>
      <vt:lpstr>基金 表11</vt:lpstr>
      <vt:lpstr>Sheet1</vt:lpstr>
      <vt:lpstr>表3!Print_Area</vt:lpstr>
      <vt:lpstr>表4!Print_Area</vt:lpstr>
      <vt:lpstr>表5!Print_Area</vt:lpstr>
      <vt:lpstr>'基金 表10'!Print_Area</vt:lpstr>
      <vt:lpstr>'基金 表11'!Print_Area</vt:lpstr>
      <vt:lpstr>'基金 表7'!Print_Area</vt:lpstr>
      <vt:lpstr>目录!Print_Area</vt:lpstr>
      <vt:lpstr>表3!Print_Titles</vt:lpstr>
      <vt:lpstr>表4!Print_Titles</vt:lpstr>
      <vt:lpstr>表5!Print_Titles</vt:lpstr>
      <vt:lpstr>'基金 表10'!Print_Titles</vt:lpstr>
      <vt:lpstr>'基金 表11'!Print_Titles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>1</cp:revision>
  <cp:lastPrinted>2020-01-03T07:21:23Z</cp:lastPrinted>
  <dcterms:created xsi:type="dcterms:W3CDTF">1996-12-17T01:32:42Z</dcterms:created>
  <dcterms:modified xsi:type="dcterms:W3CDTF">2020-01-09T08:39:20Z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